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60" windowWidth="27495" windowHeight="11895"/>
  </bookViews>
  <sheets>
    <sheet name="Документ" sheetId="2" r:id="rId1"/>
    <sheet name="Лист1" sheetId="3" r:id="rId2"/>
  </sheets>
  <definedNames>
    <definedName name="_xlnm._FilterDatabase" localSheetId="0" hidden="1">Документ!$A$6:$E$91</definedName>
    <definedName name="_xlnm.Print_Titles" localSheetId="0">Документ!$6:$8</definedName>
  </definedNames>
  <calcPr calcId="144525"/>
</workbook>
</file>

<file path=xl/calcChain.xml><?xml version="1.0" encoding="utf-8"?>
<calcChain xmlns="http://schemas.openxmlformats.org/spreadsheetml/2006/main">
  <c r="G86" i="2" l="1"/>
  <c r="E90" i="2"/>
  <c r="C62" i="2"/>
  <c r="G88" i="2"/>
  <c r="E88" i="2"/>
  <c r="F86" i="2"/>
  <c r="D86" i="2"/>
  <c r="E86" i="2" s="1"/>
  <c r="C86" i="2"/>
  <c r="F75" i="2"/>
  <c r="D75" i="2"/>
  <c r="E75" i="2" s="1"/>
  <c r="C75" i="2"/>
  <c r="F67" i="2"/>
  <c r="D67" i="2"/>
  <c r="D62" i="2" s="1"/>
  <c r="C67" i="2"/>
  <c r="G68" i="2"/>
  <c r="G69" i="2"/>
  <c r="F6" i="3"/>
  <c r="F17" i="3"/>
  <c r="F19" i="3"/>
  <c r="F24" i="3"/>
  <c r="F48" i="3" s="1"/>
  <c r="F29" i="3"/>
  <c r="F35" i="3"/>
  <c r="F38" i="3"/>
  <c r="F43" i="3"/>
  <c r="F46" i="3"/>
  <c r="G8" i="3"/>
  <c r="G9" i="3"/>
  <c r="G10" i="3"/>
  <c r="G11" i="3"/>
  <c r="G12" i="3"/>
  <c r="E67" i="2" l="1"/>
  <c r="G67" i="2"/>
  <c r="G75" i="2"/>
  <c r="F62" i="2"/>
  <c r="G47" i="3"/>
  <c r="E47" i="3"/>
  <c r="D46" i="3"/>
  <c r="G46" i="3" s="1"/>
  <c r="C46" i="3"/>
  <c r="G45" i="3"/>
  <c r="E45" i="3"/>
  <c r="G44" i="3"/>
  <c r="E44" i="3"/>
  <c r="D43" i="3"/>
  <c r="C43" i="3"/>
  <c r="G42" i="3"/>
  <c r="E42" i="3"/>
  <c r="G41" i="3"/>
  <c r="E41" i="3"/>
  <c r="G40" i="3"/>
  <c r="E40" i="3"/>
  <c r="G39" i="3"/>
  <c r="E39" i="3"/>
  <c r="D38" i="3"/>
  <c r="C38" i="3"/>
  <c r="G37" i="3"/>
  <c r="E37" i="3"/>
  <c r="G36" i="3"/>
  <c r="E36" i="3"/>
  <c r="D35" i="3"/>
  <c r="C35" i="3"/>
  <c r="G34" i="3"/>
  <c r="E34" i="3"/>
  <c r="G33" i="3"/>
  <c r="E33" i="3"/>
  <c r="G32" i="3"/>
  <c r="E32" i="3"/>
  <c r="G31" i="3"/>
  <c r="E31" i="3"/>
  <c r="G30" i="3"/>
  <c r="E30" i="3"/>
  <c r="D29" i="3"/>
  <c r="C29" i="3"/>
  <c r="G28" i="3"/>
  <c r="E28" i="3"/>
  <c r="G27" i="3"/>
  <c r="E27" i="3"/>
  <c r="G26" i="3"/>
  <c r="E26" i="3"/>
  <c r="G25" i="3"/>
  <c r="E25" i="3"/>
  <c r="D24" i="3"/>
  <c r="G24" i="3" s="1"/>
  <c r="C24" i="3"/>
  <c r="G23" i="3"/>
  <c r="E23" i="3"/>
  <c r="G22" i="3"/>
  <c r="E22" i="3"/>
  <c r="G21" i="3"/>
  <c r="E21" i="3"/>
  <c r="E20" i="3"/>
  <c r="D19" i="3"/>
  <c r="E19" i="3" s="1"/>
  <c r="C19" i="3"/>
  <c r="G18" i="3"/>
  <c r="E18" i="3"/>
  <c r="D17" i="3"/>
  <c r="G17" i="3" s="1"/>
  <c r="C17" i="3"/>
  <c r="E16" i="3"/>
  <c r="D15" i="3"/>
  <c r="E15" i="3" s="1"/>
  <c r="C15" i="3"/>
  <c r="G14" i="3"/>
  <c r="E14" i="3"/>
  <c r="E13" i="3"/>
  <c r="E12" i="3"/>
  <c r="E11" i="3"/>
  <c r="E10" i="3"/>
  <c r="E9" i="3"/>
  <c r="E8" i="3"/>
  <c r="G7" i="3"/>
  <c r="E7" i="3"/>
  <c r="D6" i="3"/>
  <c r="G6" i="3" s="1"/>
  <c r="C6" i="3"/>
  <c r="C48" i="3" s="1"/>
  <c r="E43" i="3" l="1"/>
  <c r="E46" i="3"/>
  <c r="E29" i="3"/>
  <c r="E38" i="3"/>
  <c r="G43" i="3"/>
  <c r="G29" i="3"/>
  <c r="G35" i="3"/>
  <c r="G38" i="3"/>
  <c r="E24" i="3"/>
  <c r="E35" i="3"/>
  <c r="D48" i="3"/>
  <c r="E6" i="3"/>
  <c r="E17" i="3"/>
  <c r="G19" i="3"/>
  <c r="G48" i="3" l="1"/>
  <c r="E48" i="3"/>
  <c r="F60" i="2" l="1"/>
  <c r="F54" i="2"/>
  <c r="F49" i="2"/>
  <c r="G49" i="2" s="1"/>
  <c r="F46" i="2"/>
  <c r="G46" i="2" s="1"/>
  <c r="F41" i="2"/>
  <c r="G41" i="2" s="1"/>
  <c r="F34" i="2"/>
  <c r="F16" i="2"/>
  <c r="G16" i="2" s="1"/>
  <c r="F10" i="2"/>
  <c r="F9" i="2" s="1"/>
  <c r="F8" i="2" s="1"/>
  <c r="G8" i="2" s="1"/>
  <c r="F21" i="2"/>
  <c r="F27" i="2"/>
  <c r="G27" i="2" s="1"/>
  <c r="F31" i="2"/>
  <c r="G31" i="2" s="1"/>
  <c r="G11" i="2"/>
  <c r="G30" i="2"/>
  <c r="G33" i="2"/>
  <c r="D10" i="2"/>
  <c r="C10" i="2"/>
  <c r="G12" i="2"/>
  <c r="G13" i="2"/>
  <c r="G14" i="2"/>
  <c r="G15" i="2"/>
  <c r="G17" i="2"/>
  <c r="G18" i="2"/>
  <c r="G19" i="2"/>
  <c r="G20" i="2"/>
  <c r="G21" i="2"/>
  <c r="G22" i="2"/>
  <c r="G23" i="2"/>
  <c r="G24" i="2"/>
  <c r="G25" i="2"/>
  <c r="G26" i="2"/>
  <c r="G28" i="2"/>
  <c r="G29" i="2"/>
  <c r="G32" i="2"/>
  <c r="G34" i="2"/>
  <c r="G35" i="2"/>
  <c r="G36" i="2"/>
  <c r="G37" i="2"/>
  <c r="G38" i="2"/>
  <c r="G39" i="2"/>
  <c r="G40" i="2"/>
  <c r="G42" i="2"/>
  <c r="G43" i="2"/>
  <c r="G44" i="2"/>
  <c r="G45" i="2"/>
  <c r="G47" i="2"/>
  <c r="G48" i="2"/>
  <c r="G50" i="2"/>
  <c r="G51" i="2"/>
  <c r="G52" i="2"/>
  <c r="G53" i="2"/>
  <c r="G54" i="2"/>
  <c r="G55" i="2"/>
  <c r="G56" i="2"/>
  <c r="G57" i="2"/>
  <c r="G58" i="2"/>
  <c r="G59" i="2"/>
  <c r="G60" i="2"/>
  <c r="G61" i="2"/>
  <c r="G63" i="2"/>
  <c r="G64" i="2"/>
  <c r="G66" i="2"/>
  <c r="G70" i="2"/>
  <c r="G71" i="2"/>
  <c r="G72" i="2"/>
  <c r="G73" i="2"/>
  <c r="G74" i="2"/>
  <c r="G76" i="2"/>
  <c r="G77" i="2"/>
  <c r="G78" i="2"/>
  <c r="G79" i="2"/>
  <c r="G80" i="2"/>
  <c r="G81" i="2"/>
  <c r="G82" i="2"/>
  <c r="G83" i="2"/>
  <c r="G84" i="2"/>
  <c r="G85" i="2"/>
  <c r="G87" i="2"/>
  <c r="G89" i="2"/>
  <c r="G91" i="2"/>
  <c r="G10" i="2" l="1"/>
  <c r="E10" i="2"/>
  <c r="G9" i="2"/>
  <c r="E9" i="2"/>
  <c r="E11" i="2"/>
  <c r="E12" i="2"/>
  <c r="E13" i="2"/>
  <c r="E14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4" i="2"/>
  <c r="E35" i="2"/>
  <c r="E36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3" i="2"/>
  <c r="E54" i="2"/>
  <c r="E55" i="2"/>
  <c r="E56" i="2"/>
  <c r="E57" i="2"/>
  <c r="E58" i="2"/>
  <c r="E59" i="2"/>
  <c r="E8" i="2"/>
  <c r="E78" i="2" l="1"/>
  <c r="E63" i="2" l="1"/>
  <c r="E64" i="2"/>
  <c r="E66" i="2"/>
  <c r="E70" i="2"/>
  <c r="E71" i="2"/>
  <c r="E72" i="2"/>
  <c r="E73" i="2"/>
  <c r="E74" i="2"/>
  <c r="E76" i="2"/>
  <c r="E77" i="2"/>
  <c r="E79" i="2"/>
  <c r="E80" i="2"/>
  <c r="E81" i="2"/>
  <c r="E82" i="2"/>
  <c r="E83" i="2"/>
  <c r="E84" i="2"/>
  <c r="E85" i="2"/>
  <c r="E87" i="2"/>
  <c r="E89" i="2"/>
  <c r="G62" i="2"/>
  <c r="E62" i="2" l="1"/>
</calcChain>
</file>

<file path=xl/sharedStrings.xml><?xml version="1.0" encoding="utf-8"?>
<sst xmlns="http://schemas.openxmlformats.org/spreadsheetml/2006/main" count="270" uniqueCount="267">
  <si>
    <t xml:space="preserve"> (в рублях)</t>
  </si>
  <si>
    <t>ИТОГО ДОХОДОВ</t>
  </si>
  <si>
    <t>00010000000000000000</t>
  </si>
  <si>
    <t>НАЛОГОВЫЕ И НЕНАЛОГОВЫЕ ДОХОДЫ</t>
  </si>
  <si>
    <t>00010100000000000000</t>
  </si>
  <si>
    <t>НАЛОГИ НА ПРИБЫЛЬ, ДОХОДЫ</t>
  </si>
  <si>
    <t>00010102010010000000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</si>
  <si>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</si>
  <si>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</si>
  <si>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</si>
  <si>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</si>
  <si>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</si>
  <si>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</si>
  <si>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00010102040010000110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</si>
  <si>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</si>
  <si>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00010102080010000110</t>
  </si>
  <si>
    <t>00010300000000000000</t>
  </si>
  <si>
    <t>НАЛОГИ НА ТОВАРЫ (РАБОТЫ, УСЛУГИ), РЕАЛИЗУЕМЫЕ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</si>
  <si>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</si>
  <si>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</si>
  <si>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</si>
  <si>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</si>
  <si>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</si>
  <si>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</si>
  <si>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</si>
  <si>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00010302261010000110</t>
  </si>
  <si>
    <t>00010500000000000000</t>
  </si>
  <si>
    <t>НАЛОГИ НА СОВОКУПНЫЙ ДОХОД</t>
  </si>
  <si>
    <t>Налог, взимаемый с налогоплательщиков, выбравших в качестве объекта налогообложения доходы</t>
  </si>
  <si>
    <t>00010501011010000110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</si>
  <si>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</si>
  <si>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00010501021010000110</t>
  </si>
  <si>
    <t>Единый налог на вмененный доход для отдельных видов деятельности</t>
  </si>
  <si>
    <t>00010502010020000110</t>
  </si>
  <si>
    <t>Единый сельскохозяйственный налог</t>
  </si>
  <si>
    <t>00010503010010000110</t>
  </si>
  <si>
    <t>Налог, взимаемый в связи с применением патентной системы налогообложения, зачисляемый в бюджеты муниципальных округов</t>
  </si>
  <si>
    <t>00010504060020000110</t>
  </si>
  <si>
    <t>00010600000000000000</t>
  </si>
  <si>
    <t>НАЛОГИ НА ИМУЩЕСТВО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</si>
  <si>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</si>
  <si>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00010601020140000110</t>
  </si>
  <si>
    <t>Земельный налог с организаций, обладающих земельным участком, расположенным в границах муниципальных округов</t>
  </si>
  <si>
    <t>00010606032140000110</t>
  </si>
  <si>
    <t>Земельный налог с физических лиц, обладающих земельным участком, расположенным в границах муниципальных округов</t>
  </si>
  <si>
    <t>00010606042140000110</t>
  </si>
  <si>
    <t>00010800000000000000</t>
  </si>
  <si>
    <t>ГОСУДАРСТВЕННАЯ ПОШЛИНА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</si>
  <si>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</si>
  <si>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</si>
  <si>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00011100000000000000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</si>
  <si>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</si>
  <si>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</si>
  <si>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00011105012140000120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</si>
  <si>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</si>
  <si>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00011105024140000120</t>
  </si>
  <si>
    <t>Доходы от сдачи в аренду имущества, составляющего казну муниципальных округов (за исключением земельных участков)</t>
  </si>
  <si>
    <t>00011105074140000120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</si>
  <si>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</si>
  <si>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00011105326140000120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</si>
  <si>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</si>
  <si>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>00011109080140000120</t>
  </si>
  <si>
    <t>00011200000000000000</t>
  </si>
  <si>
    <t>ПЛАТЕЖИ ПРИ ПОЛЬЗОВАНИИ ПРИРОДНЫМИ РЕСУРСАМИ</t>
  </si>
  <si>
    <t>Плата за выбросы загрязняющих веществ в атмосферный воздух стационарными объектами</t>
  </si>
  <si>
    <t>00011201010010000120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</si>
  <si>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</si>
  <si>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</si>
  <si>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</t>
  </si>
  <si>
    <t>00011201041010000120</t>
  </si>
  <si>
    <t>Плата за размещение твердых коммунальных отходов</t>
  </si>
  <si>
    <t>00011201042010000120</t>
  </si>
  <si>
    <t>00011300000000000000</t>
  </si>
  <si>
    <t>ДОХОДЫ ОТ ОКАЗАНИЯ ПЛАТНЫХ УСЛУГ И КОМПЕНСАЦИИ ЗАТРАТ ГОСУДАРСТВА</t>
  </si>
  <si>
    <t>Прочие доходы от оказания платных услуг (работ) получателями средств бюджетов муниципальных округов</t>
  </si>
  <si>
    <t>00011301994140000130</t>
  </si>
  <si>
    <t>Прочие доходы от компенсации затрат бюджетов муниципальных округов</t>
  </si>
  <si>
    <t>00011302994140000130</t>
  </si>
  <si>
    <t>00011400000000000000</t>
  </si>
  <si>
    <t>ДОХОДЫ ОТ ПРОДАЖИ МАТЕРИАЛЬНЫХ И НЕМАТЕРИАЛЬНЫХ АКТИВОВ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</si>
  <si>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</si>
  <si>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00011406012140000430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</si>
  <si>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</si>
  <si>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00011406024140000430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</si>
  <si>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</si>
  <si>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>00011406312140000430</t>
  </si>
  <si>
    <t>Доходы от приватизации имущества, находящегося в собственности муниципальных округов, в части приватизации нефинансовых активов имущества казны</t>
  </si>
  <si>
    <t>00011413040140000410</t>
  </si>
  <si>
    <t>00011600000000000000</t>
  </si>
  <si>
    <t>ШТРАФЫ, САНКЦИИ, ВОЗМЕЩЕНИЕ УЩЕРБА</t>
  </si>
  <si>
    <t>00011611050010000140</t>
  </si>
  <si>
    <t>00011700000000000000</t>
  </si>
  <si>
    <t>ПРОЧИЕ НЕНАЛОГОВЫЕ ДОХОДЫ</t>
  </si>
  <si>
    <t>Невыясненные поступления, зачисляемые в бюджеты муниципальных округов</t>
  </si>
  <si>
    <t>00011701040140000180</t>
  </si>
  <si>
    <t>00020200000000000000</t>
  </si>
  <si>
    <t>БЕЗВОЗМЕЗДНЫЕ ПОСТУПЛЕНИЯ ОТ ДРУГИХ БЮДЖЕТОВ БЮДЖЕТНОЙ СИСТЕМЫ РОССИЙСКОЙ ФЕДЕРАЦИИ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</si>
  <si>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</si>
  <si>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00020215001140000150</t>
  </si>
  <si>
    <t>Дотации бюджетам муниципальных округов на поддержку мер по обеспечению сбалансированности бюджетов</t>
  </si>
  <si>
    <t>00020215002140000150</t>
  </si>
  <si>
    <t>Прочие дотации бюджетам муниципальных округов</t>
  </si>
  <si>
    <t>00020219999140000150</t>
  </si>
  <si>
    <t>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</si>
  <si>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00020225232140000150</t>
  </si>
  <si>
    <t>Субсидии бюджетам муниципальных округов на реализацию мероприятий по обеспечению жильем молодых семей</t>
  </si>
  <si>
    <t>00020225497140000150</t>
  </si>
  <si>
    <t>Субсидии бюджетам муниципальных округов на поддержку отрасли культуры</t>
  </si>
  <si>
    <t>00020225519140000150</t>
  </si>
  <si>
    <t>Субсидии бюджетам муниципальных округов на реализацию программ формирования современной городской среды</t>
  </si>
  <si>
    <t>00020225555140000150</t>
  </si>
  <si>
    <t>Прочие субсидии бюджетам муниципальных округов</t>
  </si>
  <si>
    <t>00020229999140000150</t>
  </si>
  <si>
    <t>Субвенции бюджетам муниципальных округов на выполнение передаваемых полномочий субъектов Российской Федерации</t>
  </si>
  <si>
    <t>00020230024140000150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</si>
  <si>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</si>
  <si>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00020230029140000150</t>
  </si>
  <si>
    <t>Субвенции бюджетам муниципальных округов на осуществление первичного воинского учета на территориях, где отсутствуют военные комиссариаты</t>
  </si>
  <si>
    <t>00020235118140000150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</si>
  <si>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</si>
  <si>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00020235120140000150</t>
  </si>
  <si>
    <t>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</t>
  </si>
  <si>
    <t>00020235260140000150</t>
  </si>
  <si>
    <t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</si>
  <si>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00020235304140000150</t>
  </si>
  <si>
    <t>Субвенции бюджетам муниципальных округов на проведение Всероссийской переписи населения 2020 года</t>
  </si>
  <si>
    <t>00020235469140000150</t>
  </si>
  <si>
    <t>Субвенции бюджетам муниципальных округов на государственную регистрацию актов гражданского состояния</t>
  </si>
  <si>
    <t>00020235930140000150</t>
  </si>
  <si>
    <t>Прочие субвенции бюджетам муниципальных округов</t>
  </si>
  <si>
    <t>00020239999140000150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</si>
  <si>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</si>
  <si>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00020245303140000150</t>
  </si>
  <si>
    <t>Прочие межбюджетные трансферты, передаваемые бюджетам муниципальных округов</t>
  </si>
  <si>
    <t>00020249999140000150</t>
  </si>
  <si>
    <t>00021900000000000000</t>
  </si>
  <si>
    <t>ВОЗВРАТ ОСТАТКОВ СУБСИДИЙ, СУБВЕНЦИЙ И ИНЫХ МЕЖБЮДЖЕТНЫХ ТРАНСФЕРТОВ, ИМЕЮЩИХ ЦЕЛЕВОЕ НАЗНАЧЕНИЕ, ПРОШЛЫХ ЛЕТ</t>
  </si>
  <si>
    <t>Единая субвенция местным бюджетам из краевого бюджета</t>
  </si>
  <si>
    <t>00011109044140002120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</si>
  <si>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казенных)(плата за наем жилья)</t>
  </si>
  <si>
    <t>00011601000010000140</t>
  </si>
  <si>
    <t>Административные штрафы, установленные Кодексом Российской Федерации об административных правонарушениях</t>
  </si>
  <si>
    <t>00011602000020000140</t>
  </si>
  <si>
    <t>00011607000000000140</t>
  </si>
  <si>
    <t>Административные штрафы, установленные законами субъектов Российской Федерации об административных правонарушениях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</si>
  <si>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</si>
  <si>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00011610000000000140</t>
  </si>
  <si>
    <t xml:space="preserve">Платежи в целях возмещения причиненного ущерба (убытков)
</t>
  </si>
  <si>
    <t xml:space="preserve">Платежи, уплачиваемые в целях возмещения вреда </t>
  </si>
  <si>
    <t>Код дохода по бюджетной классификации</t>
  </si>
  <si>
    <t>Сведения об исполнении доходов бюджета Чугуевского муниципального округа за 2021 год по состоянию на 01.01.2022</t>
  </si>
  <si>
    <t>Наименование показателя</t>
  </si>
  <si>
    <t>Фактически исполнено по состоянию на 01.01.2022</t>
  </si>
  <si>
    <t>Процент исполнения годового плана по состоянию на 01.01.2022</t>
  </si>
  <si>
    <t>Фактически исполнено по состоянию на 01.01.2021</t>
  </si>
  <si>
    <t>Темп роста к соответствующему периоду прошлого года, %</t>
  </si>
  <si>
    <t>000 1080700001 0000 110</t>
  </si>
  <si>
    <t xml:space="preserve">  Государственная пошлина за выдачу разрешения на установку рекламной конструкции</t>
  </si>
  <si>
    <t>Сведения об исполнении расходов бюджета Чугуевского муниципального округа по разделам и подразделам классификации расходов бюджета за 2021 год 
по состоянию на 01.10.2020</t>
  </si>
  <si>
    <t>Единица измерения: руб.</t>
  </si>
  <si>
    <t>Раздел, под-раздел</t>
  </si>
  <si>
    <t>Утвержденные бюджетные назначения                     (в ред. 310-НПА)</t>
  </si>
  <si>
    <r>
      <t xml:space="preserve">Фактически исполнено по состоянию на </t>
    </r>
    <r>
      <rPr>
        <i/>
        <sz val="12"/>
        <color indexed="8"/>
        <rFont val="Times New Roman"/>
        <family val="1"/>
        <charset val="204"/>
      </rPr>
      <t>01.01.2022</t>
    </r>
    <r>
      <rPr>
        <sz val="12"/>
        <color indexed="8"/>
        <rFont val="Times New Roman"/>
        <family val="1"/>
        <charset val="204"/>
      </rPr>
      <t xml:space="preserve">
</t>
    </r>
  </si>
  <si>
    <r>
      <t xml:space="preserve">Фактически исполнено по состоянию на </t>
    </r>
    <r>
      <rPr>
        <i/>
        <sz val="12"/>
        <color indexed="8"/>
        <rFont val="Times New Roman"/>
        <family val="1"/>
        <charset val="204"/>
      </rPr>
      <t>01.01.2021</t>
    </r>
    <r>
      <rPr>
        <sz val="12"/>
        <color indexed="8"/>
        <rFont val="Times New Roman"/>
        <family val="1"/>
        <charset val="204"/>
      </rPr>
      <t xml:space="preserve">
</t>
    </r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</si>
  <si>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</si>
  <si>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</si>
  <si>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</si>
  <si>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</si>
  <si>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</si>
  <si>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</si>
  <si>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</si>
  <si>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</si>
  <si>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</si>
  <si>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</si>
  <si>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</si>
  <si>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</si>
  <si>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</si>
  <si>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</si>
  <si>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</si>
  <si>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</si>
  <si>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</si>
  <si>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</si>
  <si>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</si>
  <si>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</si>
  <si>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</si>
  <si>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</si>
  <si>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</si>
  <si>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</si>
  <si>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</si>
  <si>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</si>
  <si>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</t>
  </si>
  <si>
    <t>НАЦИОНАЛЬНАЯ ЭКОНОМИКА</t>
  </si>
  <si>
    <t>0406</t>
  </si>
  <si>
    <t>Водное хозяйство</t>
  </si>
  <si>
    <t>0408</t>
  </si>
  <si>
    <t>Транспорт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</si>
  <si>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</si>
  <si>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</si>
  <si>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</si>
  <si>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</si>
  <si>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</si>
  <si>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</si>
  <si>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</si>
  <si>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</si>
  <si>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</si>
  <si>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</si>
  <si>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</si>
  <si>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</si>
  <si>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</si>
  <si>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</si>
  <si>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</si>
  <si>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</si>
  <si>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</si>
  <si>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</si>
  <si>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</si>
  <si>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</si>
  <si>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</si>
  <si>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</si>
  <si>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</si>
  <si>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</si>
  <si>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</si>
  <si>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</si>
  <si>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</si>
  <si>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</si>
  <si>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</si>
  <si>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</si>
  <si>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</si>
  <si>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</si>
  <si>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</si>
  <si>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</si>
  <si>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</si>
  <si>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</si>
  <si>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</si>
  <si>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</si>
  <si>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</si>
  <si>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</si>
  <si>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</si>
  <si>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</si>
  <si>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</si>
  <si>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</si>
  <si>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</si>
  <si>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</si>
  <si>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</si>
  <si>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</si>
  <si>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1200</t>
  </si>
  <si>
    <t>СРЕДСТВА МАССОВОЙ ИНФОРМАЦИИ</t>
  </si>
  <si>
    <t>1202</t>
  </si>
  <si>
    <t>Периодическая печать и издательства</t>
  </si>
  <si>
    <t>ВСЕГО РАСХОДОВ:</t>
  </si>
  <si>
    <t>Утвержденные бюджетные назначения на  2021 год (в ред. 310-НПА)</t>
  </si>
  <si>
    <t>000 2 02 15853 00 0000 150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</si>
  <si>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</si>
  <si>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</si>
  <si>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 Субсидии бюджетам на оснащение объектов спортивной инфраструктуры спортивно-технологическим оборудованием</t>
  </si>
  <si>
    <t>00020225097000000 150</t>
  </si>
  <si>
    <t>00020225228000000150</t>
  </si>
  <si>
    <t>000 2 02 20000 00 0000 150</t>
  </si>
  <si>
    <t xml:space="preserve">  Субсидии бюджетам бюджетной системы Российской Федерации (межбюджетные субсидии)</t>
  </si>
  <si>
    <t xml:space="preserve">  Субвенции бюджетам бюджетной системы Российской Федерации</t>
  </si>
  <si>
    <t xml:space="preserve">  Иные межбюджетные трансферты</t>
  </si>
  <si>
    <t xml:space="preserve">Межбюджетные трансферты, передаваемые бюджетам, за счет средств резервного фонда Правительства Российской Федерации </t>
  </si>
  <si>
    <t xml:space="preserve">  ПРОЧИЕ БЕЗВОЗМЕЗДНЫЕ ПОСТУПЛЕНИЯ</t>
  </si>
  <si>
    <t>00020230000000000 150</t>
  </si>
  <si>
    <t>00020236900140000 150</t>
  </si>
  <si>
    <t>00020240000000000150</t>
  </si>
  <si>
    <t>00020249001000000150</t>
  </si>
  <si>
    <t>00020700000000000000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</si>
</sst>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name val="Calibri"/>
      <family val="2"/>
      <scheme val="minor"/>
    </font>
    <font>
      <sz val="8"/>
      <color rgb="FF000000"/>
      <name val="Arial Cy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4">
    <xf numFmtId="0" fontId="0" fillId="0" borderId="0"/>
    <xf numFmtId="0" fontId="1" fillId="0" borderId="1">
      <alignment horizontal="left" wrapText="1"/>
    </xf>
    <xf numFmtId="0" fontId="2" fillId="0" borderId="1"/>
    <xf numFmtId="0" fontId="1" fillId="0" borderId="1">
      <alignment horizontal="right"/>
    </xf>
    <xf numFmtId="0" fontId="3" fillId="0" borderId="1">
      <alignment horizontal="center" wrapText="1"/>
    </xf>
    <xf numFmtId="0" fontId="3" fillId="0" borderId="1">
      <alignment horizontal="center"/>
    </xf>
    <xf numFmtId="0" fontId="1" fillId="0" borderId="2">
      <alignment horizontal="center" vertical="center" wrapText="1"/>
    </xf>
    <xf numFmtId="0" fontId="1" fillId="2" borderId="2">
      <alignment horizontal="center" vertical="center" wrapText="1"/>
    </xf>
    <xf numFmtId="49" fontId="3" fillId="2" borderId="2">
      <alignment horizontal="left" vertical="top" shrinkToFit="1"/>
    </xf>
    <xf numFmtId="4" fontId="3" fillId="2" borderId="2">
      <alignment horizontal="right" vertical="top" shrinkToFit="1"/>
    </xf>
    <xf numFmtId="10" fontId="3" fillId="2" borderId="2">
      <alignment horizontal="center" vertical="top" shrinkToFit="1"/>
    </xf>
    <xf numFmtId="49" fontId="3" fillId="0" borderId="2">
      <alignment horizontal="center" vertical="top" shrinkToFit="1"/>
    </xf>
    <xf numFmtId="0" fontId="3" fillId="0" borderId="2">
      <alignment horizontal="left" vertical="top" wrapText="1"/>
    </xf>
    <xf numFmtId="0" fontId="4" fillId="0" borderId="3"/>
    <xf numFmtId="0" fontId="4" fillId="0" borderId="1"/>
    <xf numFmtId="49" fontId="1" fillId="0" borderId="2">
      <alignment horizontal="center" vertical="top" shrinkToFit="1"/>
    </xf>
    <xf numFmtId="0" fontId="1" fillId="0" borderId="2">
      <alignment horizontal="left" vertical="top" wrapText="1"/>
    </xf>
    <xf numFmtId="4" fontId="1" fillId="2" borderId="2">
      <alignment horizontal="right" vertical="top" shrinkToFit="1"/>
    </xf>
    <xf numFmtId="10" fontId="1" fillId="2" borderId="2">
      <alignment horizontal="center" vertical="top" shrinkToFit="1"/>
    </xf>
    <xf numFmtId="49" fontId="3" fillId="2" borderId="1">
      <alignment horizontal="left" vertical="top" shrinkToFit="1"/>
    </xf>
    <xf numFmtId="4" fontId="3" fillId="2" borderId="1">
      <alignment horizontal="right" vertical="top" shrinkToFit="1"/>
    </xf>
    <xf numFmtId="10" fontId="3" fillId="2" borderId="1">
      <alignment horizontal="center" vertical="top" shrinkToFit="1"/>
    </xf>
    <xf numFmtId="0" fontId="1" fillId="0" borderId="1"/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0" fontId="5" fillId="3" borderId="1"/>
    <xf numFmtId="49" fontId="1" fillId="0" borderId="2">
      <alignment horizontal="center" vertical="top" wrapText="1"/>
    </xf>
    <xf numFmtId="0" fontId="4" fillId="0" borderId="4"/>
    <xf numFmtId="4" fontId="7" fillId="0" borderId="2">
      <alignment horizontal="right" vertical="top" shrinkToFit="1"/>
    </xf>
    <xf numFmtId="10" fontId="7" fillId="0" borderId="2">
      <alignment horizontal="right" vertical="top" shrinkToFit="1"/>
    </xf>
    <xf numFmtId="4" fontId="13" fillId="0" borderId="14">
      <alignment horizontal="right" shrinkToFit="1"/>
    </xf>
  </cellStyleXfs>
  <cellXfs count="137">
    <xf numFmtId="0" fontId="0" fillId="0" borderId="0" xfId="0"/>
    <xf numFmtId="0" fontId="0" fillId="0" borderId="0" xfId="0" applyProtection="1">
      <protection locked="0"/>
    </xf>
    <xf numFmtId="0" fontId="3" fillId="2" borderId="2" xfId="8" applyNumberFormat="1" applyAlignment="1" applyProtection="1"/>
    <xf numFmtId="0" fontId="12" fillId="0" borderId="0" xfId="0" applyFont="1" applyProtection="1">
      <protection locked="0"/>
    </xf>
    <xf numFmtId="0" fontId="0" fillId="0" borderId="1" xfId="0" applyBorder="1" applyProtection="1">
      <protection locked="0"/>
    </xf>
    <xf numFmtId="1" fontId="1" fillId="0" borderId="5" xfId="15" applyNumberFormat="1" applyBorder="1" applyProtection="1">
      <alignment horizontal="center" vertical="top" shrinkToFit="1"/>
    </xf>
    <xf numFmtId="4" fontId="1" fillId="0" borderId="5" xfId="30" applyNumberFormat="1" applyFont="1" applyBorder="1" applyAlignment="1" applyProtection="1">
      <alignment horizontal="right" vertical="top" shrinkToFit="1"/>
    </xf>
    <xf numFmtId="4" fontId="1" fillId="0" borderId="5" xfId="22" applyNumberFormat="1" applyBorder="1" applyAlignment="1" applyProtection="1">
      <alignment horizontal="right" vertical="top" shrinkToFit="1"/>
    </xf>
    <xf numFmtId="10" fontId="1" fillId="0" borderId="5" xfId="32" applyNumberFormat="1" applyFont="1" applyBorder="1" applyProtection="1">
      <alignment horizontal="right" vertical="top" shrinkToFit="1"/>
    </xf>
    <xf numFmtId="0" fontId="1" fillId="0" borderId="5" xfId="11" applyNumberFormat="1" applyFont="1" applyBorder="1" applyAlignment="1" applyProtection="1">
      <alignment vertical="top" wrapText="1"/>
    </xf>
    <xf numFmtId="49" fontId="1" fillId="0" borderId="5" xfId="15" applyNumberFormat="1" applyBorder="1" applyProtection="1">
      <alignment horizontal="center" vertical="top" shrinkToFit="1"/>
    </xf>
    <xf numFmtId="4" fontId="1" fillId="0" borderId="5" xfId="22" applyNumberFormat="1" applyFont="1" applyBorder="1" applyAlignment="1" applyProtection="1">
      <alignment horizontal="right" vertical="top" shrinkToFit="1"/>
    </xf>
    <xf numFmtId="0" fontId="1" fillId="0" borderId="5" xfId="1" applyNumberFormat="1" applyFont="1" applyBorder="1" applyAlignment="1" applyProtection="1">
      <alignment horizontal="center" vertical="center" wrapText="1"/>
    </xf>
    <xf numFmtId="0" fontId="1" fillId="2" borderId="2" xfId="7" applyNumberFormat="1" applyAlignment="1" applyProtection="1">
      <alignment wrapText="1"/>
    </xf>
    <xf numFmtId="0" fontId="1" fillId="2" borderId="2" xfId="7" applyAlignment="1">
      <alignment wrapText="1"/>
    </xf>
    <xf numFmtId="0" fontId="3" fillId="0" borderId="1" xfId="4" applyNumberFormat="1" applyFont="1" applyAlignment="1" applyProtection="1">
      <alignment horizontal="center" vertical="top" wrapText="1"/>
    </xf>
    <xf numFmtId="0" fontId="1" fillId="2" borderId="1" xfId="18" applyNumberFormat="1" applyBorder="1" applyAlignment="1" applyProtection="1">
      <alignment horizontal="right"/>
    </xf>
    <xf numFmtId="0" fontId="1" fillId="0" borderId="5" xfId="1" applyNumberFormat="1" applyBorder="1" applyAlignment="1" applyProtection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8" fillId="0" borderId="5" xfId="1" applyNumberFormat="1" applyFont="1" applyBorder="1" applyAlignment="1" applyProtection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0" borderId="5" xfId="1" applyNumberFormat="1" applyFont="1" applyBorder="1" applyAlignment="1" applyProtection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4" fontId="1" fillId="0" borderId="1" xfId="22" applyNumberFormat="1" applyAlignment="1" applyProtection="1">
      <alignment horizontal="right" vertical="top" shrinkToFit="1"/>
    </xf>
    <xf numFmtId="0" fontId="12" fillId="0" borderId="5" xfId="0" applyFont="1" applyBorder="1" applyProtection="1">
      <protection locked="0"/>
    </xf>
    <xf numFmtId="0" fontId="3" fillId="2" borderId="5" xfId="19" applyNumberFormat="1" applyFont="1" applyBorder="1" applyAlignment="1" applyProtection="1">
      <alignment horizontal="left" vertical="center"/>
    </xf>
    <xf numFmtId="4" fontId="3" fillId="0" borderId="5" xfId="29" applyNumberFormat="1" applyFont="1" applyBorder="1" applyAlignment="1" applyProtection="1">
      <alignment horizontal="right" vertical="center" shrinkToFit="1"/>
    </xf>
    <xf numFmtId="10" fontId="3" fillId="0" borderId="5" xfId="32" applyNumberFormat="1" applyFont="1" applyBorder="1" applyProtection="1">
      <alignment horizontal="right" vertical="top" shrinkToFit="1"/>
    </xf>
    <xf numFmtId="2" fontId="0" fillId="0" borderId="0" xfId="0" applyNumberFormat="1" applyProtection="1">
      <protection locked="0"/>
    </xf>
    <xf numFmtId="1" fontId="4" fillId="4" borderId="5" xfId="30" applyNumberFormat="1" applyFill="1" applyBorder="1" applyAlignment="1" applyProtection="1">
      <alignment horizontal="center" vertical="top" shrinkToFit="1"/>
    </xf>
    <xf numFmtId="0" fontId="3" fillId="4" borderId="5" xfId="12" applyNumberFormat="1" applyFill="1" applyBorder="1" applyAlignment="1" applyProtection="1">
      <alignment vertical="top" wrapText="1"/>
    </xf>
    <xf numFmtId="4" fontId="7" fillId="4" borderId="5" xfId="31" applyNumberFormat="1" applyFill="1" applyBorder="1" applyProtection="1">
      <alignment horizontal="right" vertical="top" shrinkToFit="1"/>
    </xf>
    <xf numFmtId="10" fontId="7" fillId="4" borderId="5" xfId="32" applyNumberFormat="1" applyFill="1" applyBorder="1" applyProtection="1">
      <alignment horizontal="right" vertical="top" shrinkToFit="1"/>
    </xf>
    <xf numFmtId="4" fontId="3" fillId="4" borderId="5" xfId="22" applyNumberFormat="1" applyFont="1" applyFill="1" applyBorder="1" applyAlignment="1" applyProtection="1">
      <alignment horizontal="right" vertical="top" shrinkToFit="1"/>
    </xf>
    <xf numFmtId="49" fontId="3" fillId="4" borderId="5" xfId="15" applyNumberFormat="1" applyFont="1" applyFill="1" applyBorder="1" applyProtection="1">
      <alignment horizontal="center" vertical="top" shrinkToFit="1"/>
    </xf>
    <xf numFmtId="0" fontId="3" fillId="4" borderId="5" xfId="11" applyNumberFormat="1" applyFont="1" applyFill="1" applyBorder="1" applyAlignment="1" applyProtection="1">
      <alignment vertical="top" wrapText="1"/>
    </xf>
    <xf numFmtId="10" fontId="1" fillId="4" borderId="5" xfId="32" applyNumberFormat="1" applyFont="1" applyFill="1" applyBorder="1" applyProtection="1">
      <alignment horizontal="right" vertical="top" shrinkToFit="1"/>
    </xf>
    <xf numFmtId="10" fontId="14" fillId="0" borderId="12" xfId="0" applyNumberFormat="1" applyFont="1" applyBorder="1" applyAlignment="1" applyProtection="1">
      <alignment horizontal="center" vertical="center" wrapText="1"/>
      <protection locked="0"/>
    </xf>
    <xf numFmtId="4" fontId="14" fillId="0" borderId="12" xfId="0" applyNumberFormat="1" applyFont="1" applyBorder="1" applyAlignment="1" applyProtection="1">
      <alignment horizontal="center" vertical="center" wrapText="1"/>
      <protection locked="0"/>
    </xf>
    <xf numFmtId="10" fontId="14" fillId="0" borderId="5" xfId="0" applyNumberFormat="1" applyFont="1" applyBorder="1" applyAlignment="1" applyProtection="1">
      <alignment horizontal="center" vertical="center" wrapText="1"/>
      <protection locked="0"/>
    </xf>
    <xf numFmtId="49" fontId="3" fillId="0" borderId="2" xfId="11" applyNumberFormat="1" applyFont="1" applyAlignment="1" applyProtection="1">
      <alignment horizontal="center" vertical="center" shrinkToFit="1"/>
    </xf>
    <xf numFmtId="0" fontId="3" fillId="0" borderId="6" xfId="12" applyNumberFormat="1" applyFont="1" applyBorder="1" applyAlignment="1" applyProtection="1">
      <alignment horizontal="left" vertical="center" wrapText="1"/>
    </xf>
    <xf numFmtId="4" fontId="15" fillId="0" borderId="5" xfId="0" applyNumberFormat="1" applyFont="1" applyBorder="1" applyAlignment="1" applyProtection="1">
      <alignment horizontal="center" vertical="center"/>
      <protection locked="0"/>
    </xf>
    <xf numFmtId="10" fontId="3" fillId="0" borderId="12" xfId="14" applyNumberFormat="1" applyFont="1" applyBorder="1" applyAlignment="1" applyProtection="1">
      <alignment horizontal="center" vertical="center"/>
    </xf>
    <xf numFmtId="4" fontId="3" fillId="0" borderId="12" xfId="14" applyNumberFormat="1" applyFont="1" applyBorder="1" applyAlignment="1" applyProtection="1">
      <alignment horizontal="center" vertical="center"/>
    </xf>
    <xf numFmtId="10" fontId="15" fillId="0" borderId="5" xfId="0" applyNumberFormat="1" applyFont="1" applyBorder="1" applyAlignment="1" applyProtection="1">
      <alignment horizontal="center" vertical="center"/>
      <protection locked="0"/>
    </xf>
    <xf numFmtId="49" fontId="1" fillId="0" borderId="2" xfId="15" applyNumberFormat="1" applyFont="1" applyAlignment="1" applyProtection="1">
      <alignment horizontal="center" vertical="center" shrinkToFit="1"/>
    </xf>
    <xf numFmtId="49" fontId="1" fillId="0" borderId="5" xfId="11" applyNumberFormat="1" applyFont="1" applyBorder="1" applyAlignment="1" applyProtection="1">
      <alignment horizontal="center" vertical="center"/>
    </xf>
    <xf numFmtId="0" fontId="1" fillId="0" borderId="1" xfId="1" applyNumberFormat="1" applyFont="1" applyAlignment="1" applyProtection="1">
      <alignment horizontal="left" vertical="center" wrapText="1"/>
    </xf>
    <xf numFmtId="0" fontId="3" fillId="0" borderId="1" xfId="4" applyNumberFormat="1" applyFont="1" applyAlignment="1" applyProtection="1">
      <alignment horizontal="center" vertical="center" wrapText="1"/>
    </xf>
    <xf numFmtId="0" fontId="3" fillId="0" borderId="1" xfId="4" applyFont="1" applyAlignment="1">
      <alignment horizontal="center" vertical="center" wrapText="1"/>
    </xf>
    <xf numFmtId="0" fontId="3" fillId="0" borderId="1" xfId="5" applyNumberFormat="1" applyFont="1" applyAlignment="1" applyProtection="1">
      <alignment horizontal="center" vertical="center"/>
    </xf>
    <xf numFmtId="0" fontId="3" fillId="0" borderId="1" xfId="5" applyFont="1" applyAlignment="1">
      <alignment horizontal="center" vertical="center"/>
    </xf>
    <xf numFmtId="0" fontId="1" fillId="0" borderId="2" xfId="6" applyNumberFormat="1" applyFont="1" applyAlignment="1" applyProtection="1">
      <alignment horizontal="center" vertical="center" wrapText="1"/>
    </xf>
    <xf numFmtId="0" fontId="1" fillId="0" borderId="6" xfId="6" applyNumberFormat="1" applyFont="1" applyBorder="1" applyAlignment="1" applyProtection="1">
      <alignment horizontal="center" vertical="center" wrapText="1"/>
    </xf>
    <xf numFmtId="0" fontId="1" fillId="2" borderId="5" xfId="7" applyNumberFormat="1" applyFont="1" applyBorder="1" applyAlignment="1" applyProtection="1">
      <alignment horizontal="center" vertical="center" wrapText="1"/>
    </xf>
    <xf numFmtId="0" fontId="1" fillId="2" borderId="7" xfId="7" applyNumberFormat="1" applyFont="1" applyBorder="1" applyAlignment="1" applyProtection="1">
      <alignment horizontal="center" vertical="center" wrapText="1"/>
    </xf>
    <xf numFmtId="4" fontId="1" fillId="0" borderId="6" xfId="6" applyNumberFormat="1" applyFont="1" applyBorder="1" applyAlignment="1" applyProtection="1">
      <alignment horizontal="center" vertical="center" wrapText="1"/>
    </xf>
    <xf numFmtId="0" fontId="1" fillId="0" borderId="6" xfId="16" applyNumberFormat="1" applyFont="1" applyBorder="1" applyAlignment="1" applyProtection="1">
      <alignment horizontal="left" vertical="center" wrapText="1"/>
    </xf>
    <xf numFmtId="0" fontId="1" fillId="0" borderId="9" xfId="16" applyNumberFormat="1" applyFont="1" applyBorder="1" applyAlignment="1" applyProtection="1">
      <alignment horizontal="left" vertical="center" wrapText="1"/>
    </xf>
    <xf numFmtId="49" fontId="1" fillId="0" borderId="6" xfId="15" applyNumberFormat="1" applyFont="1" applyBorder="1" applyAlignment="1" applyProtection="1">
      <alignment horizontal="center" vertical="center" shrinkToFit="1"/>
    </xf>
    <xf numFmtId="0" fontId="1" fillId="0" borderId="12" xfId="16" applyNumberFormat="1" applyFont="1" applyBorder="1" applyAlignment="1" applyProtection="1">
      <alignment horizontal="left" vertical="center" wrapText="1"/>
    </xf>
    <xf numFmtId="49" fontId="3" fillId="0" borderId="6" xfId="11" applyNumberFormat="1" applyFont="1" applyBorder="1" applyAlignment="1" applyProtection="1">
      <alignment horizontal="center" vertical="center" shrinkToFit="1"/>
    </xf>
    <xf numFmtId="0" fontId="3" fillId="0" borderId="12" xfId="12" applyNumberFormat="1" applyFont="1" applyBorder="1" applyAlignment="1" applyProtection="1">
      <alignment horizontal="left" vertical="center" wrapText="1"/>
    </xf>
    <xf numFmtId="49" fontId="14" fillId="0" borderId="2" xfId="15" applyNumberFormat="1" applyFont="1" applyAlignment="1" applyProtection="1">
      <alignment horizontal="center" vertical="center" shrinkToFit="1"/>
    </xf>
    <xf numFmtId="0" fontId="14" fillId="0" borderId="6" xfId="16" applyNumberFormat="1" applyFont="1" applyBorder="1" applyAlignment="1" applyProtection="1">
      <alignment horizontal="left" vertical="center" wrapText="1"/>
    </xf>
    <xf numFmtId="0" fontId="1" fillId="2" borderId="5" xfId="9" applyNumberFormat="1" applyFont="1" applyBorder="1" applyAlignment="1" applyProtection="1">
      <alignment horizontal="left" vertical="center" wrapText="1"/>
    </xf>
    <xf numFmtId="0" fontId="3" fillId="2" borderId="5" xfId="9" applyNumberFormat="1" applyFont="1" applyBorder="1" applyAlignment="1" applyProtection="1">
      <alignment horizontal="left" vertical="center" wrapText="1"/>
    </xf>
    <xf numFmtId="0" fontId="3" fillId="4" borderId="5" xfId="9" applyNumberFormat="1" applyFont="1" applyFill="1" applyBorder="1" applyAlignment="1" applyProtection="1">
      <alignment horizontal="left" vertical="center" wrapText="1"/>
    </xf>
    <xf numFmtId="49" fontId="1" fillId="0" borderId="8" xfId="15" applyNumberFormat="1" applyFont="1" applyBorder="1" applyAlignment="1" applyProtection="1">
      <alignment horizontal="center" vertical="center" shrinkToFit="1"/>
    </xf>
    <xf numFmtId="49" fontId="3" fillId="0" borderId="5" xfId="11" applyNumberFormat="1" applyFont="1" applyBorder="1" applyAlignment="1" applyProtection="1">
      <alignment horizontal="center" vertical="center" shrinkToFit="1"/>
    </xf>
    <xf numFmtId="0" fontId="3" fillId="0" borderId="5" xfId="12" applyNumberFormat="1" applyFont="1" applyBorder="1" applyAlignment="1" applyProtection="1">
      <alignment horizontal="left" vertical="center" wrapText="1"/>
    </xf>
    <xf numFmtId="49" fontId="3" fillId="2" borderId="1" xfId="19" applyNumberFormat="1" applyFont="1" applyBorder="1" applyAlignment="1" applyProtection="1">
      <alignment horizontal="left" vertical="center" shrinkToFit="1"/>
    </xf>
    <xf numFmtId="0" fontId="1" fillId="0" borderId="1" xfId="1" applyNumberFormat="1" applyFont="1" applyBorder="1" applyAlignment="1" applyProtection="1">
      <alignment horizontal="left" vertical="center" wrapText="1"/>
    </xf>
    <xf numFmtId="0" fontId="1" fillId="0" borderId="1" xfId="1" applyNumberFormat="1" applyFont="1" applyAlignment="1" applyProtection="1">
      <alignment horizontal="center" vertical="center" wrapText="1"/>
    </xf>
    <xf numFmtId="10" fontId="14" fillId="0" borderId="1" xfId="0" applyNumberFormat="1" applyFont="1" applyBorder="1" applyAlignment="1" applyProtection="1">
      <alignment horizontal="center" vertical="center"/>
      <protection locked="0"/>
    </xf>
    <xf numFmtId="4" fontId="14" fillId="0" borderId="13" xfId="0" applyNumberFormat="1" applyFont="1" applyBorder="1" applyAlignment="1" applyProtection="1">
      <alignment horizontal="center" vertical="center"/>
      <protection locked="0"/>
    </xf>
    <xf numFmtId="10" fontId="14" fillId="0" borderId="11" xfId="0" applyNumberFormat="1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" fillId="0" borderId="1" xfId="3" applyNumberFormat="1" applyFont="1" applyAlignment="1" applyProtection="1">
      <alignment horizontal="center" vertical="center"/>
    </xf>
    <xf numFmtId="0" fontId="1" fillId="0" borderId="1" xfId="3" applyFont="1" applyAlignment="1">
      <alignment horizontal="center" vertical="center"/>
    </xf>
    <xf numFmtId="4" fontId="14" fillId="0" borderId="1" xfId="0" applyNumberFormat="1" applyFont="1" applyBorder="1" applyAlignment="1" applyProtection="1">
      <alignment horizontal="center" vertical="center"/>
      <protection locked="0"/>
    </xf>
    <xf numFmtId="4" fontId="3" fillId="2" borderId="5" xfId="9" applyNumberFormat="1" applyFont="1" applyBorder="1" applyAlignment="1" applyProtection="1">
      <alignment horizontal="center" vertical="center" shrinkToFit="1"/>
    </xf>
    <xf numFmtId="4" fontId="3" fillId="2" borderId="7" xfId="9" applyNumberFormat="1" applyFont="1" applyBorder="1" applyAlignment="1" applyProtection="1">
      <alignment horizontal="center" vertical="center" shrinkToFit="1"/>
    </xf>
    <xf numFmtId="10" fontId="14" fillId="0" borderId="12" xfId="0" applyNumberFormat="1" applyFont="1" applyBorder="1" applyAlignment="1" applyProtection="1">
      <alignment horizontal="center" vertical="center"/>
      <protection locked="0"/>
    </xf>
    <xf numFmtId="4" fontId="15" fillId="0" borderId="12" xfId="0" applyNumberFormat="1" applyFont="1" applyBorder="1" applyAlignment="1" applyProtection="1">
      <alignment horizontal="center" vertical="center"/>
      <protection locked="0"/>
    </xf>
    <xf numFmtId="10" fontId="14" fillId="0" borderId="5" xfId="0" applyNumberFormat="1" applyFont="1" applyBorder="1" applyAlignment="1" applyProtection="1">
      <alignment horizontal="center" vertical="center"/>
      <protection locked="0"/>
    </xf>
    <xf numFmtId="10" fontId="15" fillId="0" borderId="12" xfId="0" applyNumberFormat="1" applyFont="1" applyBorder="1" applyAlignment="1" applyProtection="1">
      <alignment horizontal="center" vertical="center"/>
      <protection locked="0"/>
    </xf>
    <xf numFmtId="0" fontId="3" fillId="0" borderId="1" xfId="14" applyNumberFormat="1" applyFont="1" applyAlignment="1" applyProtection="1">
      <alignment horizontal="center" vertical="center"/>
    </xf>
    <xf numFmtId="0" fontId="3" fillId="0" borderId="1" xfId="2" applyNumberFormat="1" applyFont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  <protection locked="0"/>
    </xf>
    <xf numFmtId="4" fontId="1" fillId="2" borderId="5" xfId="17" applyNumberFormat="1" applyFont="1" applyBorder="1" applyAlignment="1" applyProtection="1">
      <alignment horizontal="center" vertical="center" shrinkToFit="1"/>
    </xf>
    <xf numFmtId="4" fontId="1" fillId="2" borderId="7" xfId="17" applyNumberFormat="1" applyFont="1" applyBorder="1" applyAlignment="1" applyProtection="1">
      <alignment horizontal="center" vertical="center" shrinkToFit="1"/>
    </xf>
    <xf numFmtId="4" fontId="14" fillId="0" borderId="12" xfId="0" applyNumberFormat="1" applyFont="1" applyBorder="1" applyAlignment="1" applyProtection="1">
      <alignment horizontal="center" vertical="center"/>
      <protection locked="0"/>
    </xf>
    <xf numFmtId="0" fontId="1" fillId="0" borderId="1" xfId="14" applyNumberFormat="1" applyFont="1" applyAlignment="1" applyProtection="1">
      <alignment horizontal="center" vertical="center"/>
    </xf>
    <xf numFmtId="0" fontId="1" fillId="0" borderId="1" xfId="2" applyNumberFormat="1" applyFont="1" applyAlignment="1" applyProtection="1">
      <alignment horizontal="center" vertical="center"/>
    </xf>
    <xf numFmtId="4" fontId="14" fillId="2" borderId="5" xfId="17" applyNumberFormat="1" applyFont="1" applyBorder="1" applyAlignment="1" applyProtection="1">
      <alignment horizontal="center" vertical="center" shrinkToFit="1"/>
    </xf>
    <xf numFmtId="4" fontId="14" fillId="2" borderId="7" xfId="17" applyNumberFormat="1" applyFont="1" applyBorder="1" applyAlignment="1" applyProtection="1">
      <alignment horizontal="center" vertical="center" shrinkToFit="1"/>
    </xf>
    <xf numFmtId="0" fontId="14" fillId="0" borderId="1" xfId="14" applyNumberFormat="1" applyFont="1" applyAlignment="1" applyProtection="1">
      <alignment horizontal="center" vertical="center"/>
    </xf>
    <xf numFmtId="0" fontId="14" fillId="0" borderId="1" xfId="2" applyNumberFormat="1" applyFont="1" applyAlignment="1" applyProtection="1">
      <alignment horizontal="center" vertical="center"/>
    </xf>
    <xf numFmtId="10" fontId="1" fillId="0" borderId="12" xfId="14" applyNumberFormat="1" applyFont="1" applyBorder="1" applyAlignment="1" applyProtection="1">
      <alignment horizontal="center" vertical="center"/>
    </xf>
    <xf numFmtId="4" fontId="1" fillId="0" borderId="12" xfId="14" applyNumberFormat="1" applyFont="1" applyBorder="1" applyAlignment="1" applyProtection="1">
      <alignment horizontal="center" vertical="center"/>
    </xf>
    <xf numFmtId="49" fontId="3" fillId="0" borderId="5" xfId="11" applyNumberFormat="1" applyFont="1" applyBorder="1" applyAlignment="1" applyProtection="1">
      <alignment horizontal="center" vertical="center"/>
    </xf>
    <xf numFmtId="4" fontId="3" fillId="2" borderId="5" xfId="17" applyNumberFormat="1" applyFont="1" applyBorder="1" applyAlignment="1" applyProtection="1">
      <alignment horizontal="center" vertical="center" shrinkToFit="1"/>
    </xf>
    <xf numFmtId="4" fontId="1" fillId="0" borderId="5" xfId="33" applyNumberFormat="1" applyFont="1" applyBorder="1" applyAlignment="1" applyProtection="1">
      <alignment horizontal="center" vertical="center" shrinkToFit="1"/>
    </xf>
    <xf numFmtId="49" fontId="3" fillId="4" borderId="5" xfId="11" applyNumberFormat="1" applyFont="1" applyFill="1" applyBorder="1" applyAlignment="1" applyProtection="1">
      <alignment horizontal="center" vertical="center"/>
    </xf>
    <xf numFmtId="4" fontId="3" fillId="4" borderId="5" xfId="17" applyNumberFormat="1" applyFont="1" applyFill="1" applyBorder="1" applyAlignment="1" applyProtection="1">
      <alignment horizontal="center" vertical="center" shrinkToFit="1"/>
    </xf>
    <xf numFmtId="10" fontId="3" fillId="4" borderId="12" xfId="14" applyNumberFormat="1" applyFont="1" applyFill="1" applyBorder="1" applyAlignment="1" applyProtection="1">
      <alignment horizontal="center" vertical="center"/>
    </xf>
    <xf numFmtId="4" fontId="3" fillId="4" borderId="12" xfId="33" applyNumberFormat="1" applyFont="1" applyFill="1" applyBorder="1" applyAlignment="1" applyProtection="1">
      <alignment horizontal="center" vertical="center" shrinkToFit="1"/>
    </xf>
    <xf numFmtId="10" fontId="14" fillId="4" borderId="5" xfId="0" applyNumberFormat="1" applyFont="1" applyFill="1" applyBorder="1" applyAlignment="1" applyProtection="1">
      <alignment horizontal="center" vertical="center"/>
      <protection locked="0"/>
    </xf>
    <xf numFmtId="4" fontId="1" fillId="4" borderId="5" xfId="17" applyNumberFormat="1" applyFont="1" applyFill="1" applyBorder="1" applyAlignment="1" applyProtection="1">
      <alignment horizontal="center" vertical="center" shrinkToFit="1"/>
    </xf>
    <xf numFmtId="10" fontId="1" fillId="4" borderId="12" xfId="14" applyNumberFormat="1" applyFont="1" applyFill="1" applyBorder="1" applyAlignment="1" applyProtection="1">
      <alignment horizontal="center" vertical="center"/>
    </xf>
    <xf numFmtId="4" fontId="1" fillId="4" borderId="12" xfId="14" applyNumberFormat="1" applyFont="1" applyFill="1" applyBorder="1" applyAlignment="1" applyProtection="1">
      <alignment horizontal="center" vertical="center"/>
    </xf>
    <xf numFmtId="4" fontId="1" fillId="2" borderId="11" xfId="17" applyNumberFormat="1" applyFont="1" applyBorder="1" applyAlignment="1" applyProtection="1">
      <alignment horizontal="center" vertical="center" shrinkToFit="1"/>
    </xf>
    <xf numFmtId="4" fontId="1" fillId="2" borderId="10" xfId="17" applyNumberFormat="1" applyFont="1" applyBorder="1" applyAlignment="1" applyProtection="1">
      <alignment horizontal="center" vertical="center" shrinkToFit="1"/>
    </xf>
    <xf numFmtId="10" fontId="1" fillId="0" borderId="13" xfId="14" applyNumberFormat="1" applyFont="1" applyBorder="1" applyAlignment="1" applyProtection="1">
      <alignment horizontal="center" vertical="center"/>
    </xf>
    <xf numFmtId="4" fontId="1" fillId="0" borderId="11" xfId="33" applyNumberFormat="1" applyFont="1" applyBorder="1" applyAlignment="1" applyProtection="1">
      <alignment horizontal="center" vertical="center" shrinkToFit="1"/>
    </xf>
    <xf numFmtId="10" fontId="1" fillId="0" borderId="5" xfId="14" applyNumberFormat="1" applyFont="1" applyBorder="1" applyAlignment="1" applyProtection="1">
      <alignment horizontal="center" vertical="center"/>
    </xf>
    <xf numFmtId="4" fontId="3" fillId="0" borderId="5" xfId="33" applyNumberFormat="1" applyFont="1" applyBorder="1" applyAlignment="1" applyProtection="1">
      <alignment horizontal="center" vertical="center" shrinkToFit="1"/>
    </xf>
    <xf numFmtId="10" fontId="3" fillId="0" borderId="5" xfId="14" applyNumberFormat="1" applyFont="1" applyBorder="1" applyAlignment="1" applyProtection="1">
      <alignment horizontal="center" vertical="center"/>
    </xf>
    <xf numFmtId="4" fontId="1" fillId="0" borderId="5" xfId="14" applyNumberFormat="1" applyFont="1" applyBorder="1" applyAlignment="1" applyProtection="1">
      <alignment horizontal="center" vertical="center"/>
    </xf>
    <xf numFmtId="49" fontId="3" fillId="2" borderId="1" xfId="19" applyNumberFormat="1" applyFont="1" applyAlignment="1" applyProtection="1">
      <alignment horizontal="center" vertical="center" shrinkToFit="1"/>
    </xf>
    <xf numFmtId="4" fontId="3" fillId="2" borderId="1" xfId="20" applyNumberFormat="1" applyFont="1" applyBorder="1" applyAlignment="1" applyProtection="1">
      <alignment horizontal="center" vertical="center" shrinkToFit="1"/>
    </xf>
    <xf numFmtId="0" fontId="1" fillId="0" borderId="1" xfId="22" applyNumberFormat="1" applyFont="1" applyAlignment="1" applyProtection="1">
      <alignment horizontal="center" vertical="center"/>
    </xf>
    <xf numFmtId="0" fontId="1" fillId="0" borderId="1" xfId="22" applyNumberFormat="1" applyFont="1" applyBorder="1" applyAlignment="1" applyProtection="1">
      <alignment horizontal="center" vertical="center"/>
    </xf>
    <xf numFmtId="0" fontId="1" fillId="0" borderId="1" xfId="1" applyNumberFormat="1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" fillId="0" borderId="6" xfId="6" applyNumberFormat="1" applyFont="1" applyBorder="1" applyAlignment="1" applyProtection="1">
      <alignment horizontal="left" vertical="center" wrapText="1"/>
    </xf>
    <xf numFmtId="0" fontId="1" fillId="0" borderId="1" xfId="22" applyNumberFormat="1" applyFont="1" applyBorder="1" applyAlignment="1" applyProtection="1">
      <alignment horizontal="left" vertical="center"/>
    </xf>
    <xf numFmtId="0" fontId="14" fillId="0" borderId="1" xfId="0" applyFont="1" applyBorder="1" applyAlignment="1" applyProtection="1">
      <alignment horizontal="left" vertical="center"/>
      <protection locked="0"/>
    </xf>
    <xf numFmtId="49" fontId="3" fillId="4" borderId="2" xfId="8" applyNumberFormat="1" applyFont="1" applyFill="1" applyAlignment="1" applyProtection="1">
      <alignment horizontal="center" vertical="center" shrinkToFit="1"/>
    </xf>
    <xf numFmtId="49" fontId="3" fillId="4" borderId="6" xfId="8" applyNumberFormat="1" applyFont="1" applyFill="1" applyBorder="1" applyAlignment="1" applyProtection="1">
      <alignment horizontal="left" vertical="center" shrinkToFit="1"/>
    </xf>
    <xf numFmtId="4" fontId="3" fillId="4" borderId="5" xfId="9" applyNumberFormat="1" applyFont="1" applyFill="1" applyBorder="1" applyAlignment="1" applyProtection="1">
      <alignment horizontal="center" vertical="center" shrinkToFit="1"/>
    </xf>
    <xf numFmtId="4" fontId="3" fillId="4" borderId="7" xfId="9" applyNumberFormat="1" applyFont="1" applyFill="1" applyBorder="1" applyAlignment="1" applyProtection="1">
      <alignment horizontal="center" vertical="center" shrinkToFit="1"/>
    </xf>
    <xf numFmtId="10" fontId="14" fillId="4" borderId="12" xfId="0" applyNumberFormat="1" applyFont="1" applyFill="1" applyBorder="1" applyAlignment="1" applyProtection="1">
      <alignment horizontal="center" vertical="center"/>
      <protection locked="0"/>
    </xf>
    <xf numFmtId="4" fontId="15" fillId="4" borderId="12" xfId="0" applyNumberFormat="1" applyFont="1" applyFill="1" applyBorder="1" applyAlignment="1" applyProtection="1">
      <alignment horizontal="center" vertical="center"/>
      <protection locked="0"/>
    </xf>
  </cellXfs>
  <cellStyles count="34">
    <cellStyle name="br" xfId="25"/>
    <cellStyle name="col" xfId="24"/>
    <cellStyle name="style0" xfId="26"/>
    <cellStyle name="td" xfId="27"/>
    <cellStyle name="tr" xfId="23"/>
    <cellStyle name="xl21" xfId="28"/>
    <cellStyle name="xl22" xfId="1"/>
    <cellStyle name="xl23" xfId="6"/>
    <cellStyle name="xl24" xfId="8"/>
    <cellStyle name="xl25" xfId="15"/>
    <cellStyle name="xl26" xfId="19"/>
    <cellStyle name="xl27" xfId="22"/>
    <cellStyle name="xl28" xfId="29"/>
    <cellStyle name="xl29" xfId="7"/>
    <cellStyle name="xl30" xfId="9"/>
    <cellStyle name="xl31" xfId="17"/>
    <cellStyle name="xl32" xfId="20"/>
    <cellStyle name="xl33" xfId="3"/>
    <cellStyle name="xl34" xfId="4"/>
    <cellStyle name="xl35" xfId="5"/>
    <cellStyle name="xl36" xfId="10"/>
    <cellStyle name="xl37" xfId="18"/>
    <cellStyle name="xl38" xfId="21"/>
    <cellStyle name="xl39" xfId="2"/>
    <cellStyle name="xl40" xfId="14"/>
    <cellStyle name="xl41" xfId="11"/>
    <cellStyle name="xl42" xfId="12"/>
    <cellStyle name="xl43" xfId="16"/>
    <cellStyle name="xl44" xfId="30"/>
    <cellStyle name="xl45" xfId="13"/>
    <cellStyle name="xl46" xfId="31"/>
    <cellStyle name="xl48" xfId="32"/>
    <cellStyle name="xl50" xfId="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3"/>
  <sheetViews>
    <sheetView tabSelected="1" zoomScale="120" zoomScaleNormal="120" zoomScaleSheetLayoutView="100" workbookViewId="0">
      <pane ySplit="8" topLeftCell="A9" activePane="bottomLeft" state="frozen"/>
      <selection pane="bottomLeft" activeCell="B1" sqref="B1:B1048576"/>
    </sheetView>
  </sheetViews>
  <sheetFormatPr defaultRowHeight="15.75" outlineLevelRow="3" x14ac:dyDescent="0.25"/>
  <cols>
    <col min="1" max="1" width="26.28515625" style="78" customWidth="1"/>
    <col min="2" max="2" width="38.28515625" style="130" customWidth="1"/>
    <col min="3" max="3" width="20" style="127" customWidth="1"/>
    <col min="4" max="4" width="16.5703125" style="126" customWidth="1"/>
    <col min="5" max="5" width="14.28515625" style="75" customWidth="1"/>
    <col min="6" max="6" width="18.28515625" style="93" customWidth="1"/>
    <col min="7" max="7" width="14.28515625" style="86" customWidth="1"/>
    <col min="8" max="16384" width="9.140625" style="78"/>
  </cols>
  <sheetData>
    <row r="1" spans="1:9" ht="1.5" customHeight="1" x14ac:dyDescent="0.25">
      <c r="A1" s="74"/>
      <c r="B1" s="48"/>
      <c r="C1" s="12"/>
      <c r="D1" s="74"/>
      <c r="F1" s="76"/>
      <c r="G1" s="77"/>
    </row>
    <row r="2" spans="1:9" ht="15.75" customHeight="1" x14ac:dyDescent="0.25">
      <c r="A2" s="79"/>
      <c r="B2" s="80"/>
      <c r="C2" s="80"/>
      <c r="D2" s="80"/>
      <c r="F2" s="81"/>
      <c r="G2" s="75"/>
    </row>
    <row r="3" spans="1:9" ht="29.25" customHeight="1" x14ac:dyDescent="0.25">
      <c r="A3" s="49" t="s">
        <v>150</v>
      </c>
      <c r="B3" s="50"/>
      <c r="C3" s="50"/>
      <c r="D3" s="50"/>
      <c r="F3" s="81"/>
      <c r="G3" s="75"/>
    </row>
    <row r="4" spans="1:9" ht="15.75" customHeight="1" x14ac:dyDescent="0.25">
      <c r="A4" s="51"/>
      <c r="B4" s="52"/>
      <c r="C4" s="52"/>
      <c r="D4" s="52"/>
      <c r="F4" s="81"/>
      <c r="G4" s="75"/>
    </row>
    <row r="5" spans="1:9" ht="12.75" customHeight="1" x14ac:dyDescent="0.25">
      <c r="A5" s="79" t="s">
        <v>0</v>
      </c>
      <c r="B5" s="80"/>
      <c r="C5" s="80"/>
      <c r="D5" s="80"/>
      <c r="F5" s="81"/>
      <c r="G5" s="75"/>
    </row>
    <row r="6" spans="1:9" ht="99.75" customHeight="1" x14ac:dyDescent="0.25">
      <c r="A6" s="53" t="s">
        <v>149</v>
      </c>
      <c r="B6" s="54" t="s">
        <v>151</v>
      </c>
      <c r="C6" s="55" t="s">
        <v>249</v>
      </c>
      <c r="D6" s="56" t="s">
        <v>152</v>
      </c>
      <c r="E6" s="37" t="s">
        <v>153</v>
      </c>
      <c r="F6" s="38" t="s">
        <v>154</v>
      </c>
      <c r="G6" s="39" t="s">
        <v>155</v>
      </c>
    </row>
    <row r="7" spans="1:9" ht="16.5" customHeight="1" x14ac:dyDescent="0.25">
      <c r="A7" s="53">
        <v>1</v>
      </c>
      <c r="B7" s="128">
        <v>2</v>
      </c>
      <c r="C7" s="53">
        <v>3</v>
      </c>
      <c r="D7" s="54">
        <v>4</v>
      </c>
      <c r="E7" s="53">
        <v>5</v>
      </c>
      <c r="F7" s="57">
        <v>6</v>
      </c>
      <c r="G7" s="53">
        <v>7</v>
      </c>
    </row>
    <row r="8" spans="1:9" ht="30" customHeight="1" x14ac:dyDescent="0.25">
      <c r="A8" s="131"/>
      <c r="B8" s="132" t="s">
        <v>1</v>
      </c>
      <c r="C8" s="133">
        <v>1450884569.79</v>
      </c>
      <c r="D8" s="134">
        <v>1334058447.3900001</v>
      </c>
      <c r="E8" s="135">
        <f>D8/C8</f>
        <v>0.91947938186639533</v>
      </c>
      <c r="F8" s="136">
        <f>F9+F62</f>
        <v>1102107864.1300001</v>
      </c>
      <c r="G8" s="109">
        <f>D8/F8</f>
        <v>1.210460873031789</v>
      </c>
    </row>
    <row r="9" spans="1:9" s="90" customFormat="1" ht="31.5" x14ac:dyDescent="0.25">
      <c r="A9" s="40" t="s">
        <v>2</v>
      </c>
      <c r="B9" s="41" t="s">
        <v>3</v>
      </c>
      <c r="C9" s="82">
        <v>437843500</v>
      </c>
      <c r="D9" s="83">
        <v>446148814.33999997</v>
      </c>
      <c r="E9" s="87">
        <f t="shared" ref="E9:E57" si="0">D9/C9</f>
        <v>1.0189686825087045</v>
      </c>
      <c r="F9" s="85">
        <f>F10+F16+F21+F27+F31+F34+F41+F46+F49+F54+F60</f>
        <v>414349165.11999995</v>
      </c>
      <c r="G9" s="45">
        <f t="shared" ref="G9:G78" si="1">D9/F9</f>
        <v>1.0767460197748691</v>
      </c>
      <c r="H9" s="88"/>
      <c r="I9" s="89"/>
    </row>
    <row r="10" spans="1:9" s="90" customFormat="1" ht="31.5" outlineLevel="1" x14ac:dyDescent="0.25">
      <c r="A10" s="40" t="s">
        <v>4</v>
      </c>
      <c r="B10" s="41" t="s">
        <v>5</v>
      </c>
      <c r="C10" s="82">
        <f>SUM(C11:C15)</f>
        <v>308174000</v>
      </c>
      <c r="D10" s="82">
        <f>SUM(D11:D15)</f>
        <v>316995237.75999993</v>
      </c>
      <c r="E10" s="87">
        <f t="shared" si="0"/>
        <v>1.0286242115168702</v>
      </c>
      <c r="F10" s="85">
        <f>SUM(F11:F15)</f>
        <v>302415718.90999997</v>
      </c>
      <c r="G10" s="45">
        <f t="shared" si="1"/>
        <v>1.0482101886189947</v>
      </c>
      <c r="H10" s="88"/>
      <c r="I10" s="89"/>
    </row>
    <row r="11" spans="1:9" ht="126" outlineLevel="2" x14ac:dyDescent="0.25">
      <c r="A11" s="46" t="s">
        <v>6</v>
      </c>
      <c r="B11" s="58" t="s">
        <v>7</v>
      </c>
      <c r="C11" s="91">
        <v>300674000</v>
      </c>
      <c r="D11" s="92">
        <v>307629909.26999998</v>
      </c>
      <c r="E11" s="84">
        <f t="shared" si="0"/>
        <v>1.0231343889727744</v>
      </c>
      <c r="F11" s="93">
        <v>293859813.20999998</v>
      </c>
      <c r="G11" s="86">
        <f t="shared" si="1"/>
        <v>1.0468594052027098</v>
      </c>
      <c r="H11" s="94"/>
      <c r="I11" s="95"/>
    </row>
    <row r="12" spans="1:9" ht="204.75" outlineLevel="3" x14ac:dyDescent="0.25">
      <c r="A12" s="46" t="s">
        <v>9</v>
      </c>
      <c r="B12" s="58" t="s">
        <v>8</v>
      </c>
      <c r="C12" s="91">
        <v>4000000</v>
      </c>
      <c r="D12" s="92">
        <v>1075753.78</v>
      </c>
      <c r="E12" s="84">
        <f t="shared" si="0"/>
        <v>0.26893844500000003</v>
      </c>
      <c r="F12" s="93">
        <v>3712136.87</v>
      </c>
      <c r="G12" s="86">
        <f t="shared" si="1"/>
        <v>0.28979367347519164</v>
      </c>
      <c r="H12" s="94"/>
      <c r="I12" s="95"/>
    </row>
    <row r="13" spans="1:9" ht="78.75" outlineLevel="3" x14ac:dyDescent="0.25">
      <c r="A13" s="46" t="s">
        <v>11</v>
      </c>
      <c r="B13" s="58" t="s">
        <v>10</v>
      </c>
      <c r="C13" s="91">
        <v>2800000</v>
      </c>
      <c r="D13" s="92">
        <v>3854387.7</v>
      </c>
      <c r="E13" s="84">
        <f t="shared" si="0"/>
        <v>1.3765670357142858</v>
      </c>
      <c r="F13" s="93">
        <v>4249715.6399999997</v>
      </c>
      <c r="G13" s="86">
        <f t="shared" si="1"/>
        <v>0.90697543706712591</v>
      </c>
      <c r="H13" s="94"/>
      <c r="I13" s="95"/>
    </row>
    <row r="14" spans="1:9" ht="102" customHeight="1" outlineLevel="3" x14ac:dyDescent="0.25">
      <c r="A14" s="46" t="s">
        <v>13</v>
      </c>
      <c r="B14" s="59" t="s">
        <v>12</v>
      </c>
      <c r="C14" s="91">
        <v>700000</v>
      </c>
      <c r="D14" s="92">
        <v>604388.25</v>
      </c>
      <c r="E14" s="84">
        <f t="shared" si="0"/>
        <v>0.86341178571428567</v>
      </c>
      <c r="F14" s="93">
        <v>594053.18999999994</v>
      </c>
      <c r="G14" s="86">
        <f t="shared" si="1"/>
        <v>1.017397533039087</v>
      </c>
      <c r="H14" s="94"/>
      <c r="I14" s="95"/>
    </row>
    <row r="15" spans="1:9" ht="173.25" outlineLevel="3" x14ac:dyDescent="0.25">
      <c r="A15" s="60" t="s">
        <v>15</v>
      </c>
      <c r="B15" s="61" t="s">
        <v>14</v>
      </c>
      <c r="C15" s="91">
        <v>0</v>
      </c>
      <c r="D15" s="92">
        <v>3830798.76</v>
      </c>
      <c r="E15" s="84"/>
      <c r="F15" s="93">
        <v>0</v>
      </c>
      <c r="G15" s="86" t="e">
        <f t="shared" si="1"/>
        <v>#DIV/0!</v>
      </c>
      <c r="H15" s="94"/>
      <c r="I15" s="95"/>
    </row>
    <row r="16" spans="1:9" s="90" customFormat="1" ht="63" outlineLevel="1" x14ac:dyDescent="0.25">
      <c r="A16" s="62" t="s">
        <v>16</v>
      </c>
      <c r="B16" s="63" t="s">
        <v>17</v>
      </c>
      <c r="C16" s="82">
        <v>22881700</v>
      </c>
      <c r="D16" s="83">
        <v>26698252.760000002</v>
      </c>
      <c r="E16" s="87">
        <f t="shared" si="0"/>
        <v>1.1667949828902573</v>
      </c>
      <c r="F16" s="85">
        <f>SUM(F17:F20)</f>
        <v>23128924.400000002</v>
      </c>
      <c r="G16" s="45">
        <f t="shared" si="1"/>
        <v>1.1543231452648095</v>
      </c>
      <c r="H16" s="88"/>
      <c r="I16" s="89"/>
    </row>
    <row r="17" spans="1:9" ht="204.75" outlineLevel="3" x14ac:dyDescent="0.25">
      <c r="A17" s="60" t="s">
        <v>19</v>
      </c>
      <c r="B17" s="61" t="s">
        <v>18</v>
      </c>
      <c r="C17" s="91">
        <v>8115000</v>
      </c>
      <c r="D17" s="92">
        <v>12325504.369999999</v>
      </c>
      <c r="E17" s="84">
        <f t="shared" si="0"/>
        <v>1.5188545126309303</v>
      </c>
      <c r="F17" s="93">
        <v>10667933.140000001</v>
      </c>
      <c r="G17" s="86">
        <f t="shared" si="1"/>
        <v>1.1553788543897827</v>
      </c>
      <c r="H17" s="94"/>
      <c r="I17" s="95"/>
    </row>
    <row r="18" spans="1:9" ht="224.25" customHeight="1" outlineLevel="3" x14ac:dyDescent="0.25">
      <c r="A18" s="46" t="s">
        <v>21</v>
      </c>
      <c r="B18" s="58" t="s">
        <v>20</v>
      </c>
      <c r="C18" s="91">
        <v>60000</v>
      </c>
      <c r="D18" s="92">
        <v>86681.98</v>
      </c>
      <c r="E18" s="84">
        <f t="shared" si="0"/>
        <v>1.4446996666666665</v>
      </c>
      <c r="F18" s="93">
        <v>76304.759999999995</v>
      </c>
      <c r="G18" s="86">
        <f t="shared" si="1"/>
        <v>1.1359970203693714</v>
      </c>
      <c r="H18" s="94"/>
      <c r="I18" s="95"/>
    </row>
    <row r="19" spans="1:9" ht="204.75" outlineLevel="3" x14ac:dyDescent="0.25">
      <c r="A19" s="46" t="s">
        <v>23</v>
      </c>
      <c r="B19" s="58" t="s">
        <v>22</v>
      </c>
      <c r="C19" s="91">
        <v>15715000</v>
      </c>
      <c r="D19" s="92">
        <v>16387881.33</v>
      </c>
      <c r="E19" s="84">
        <f t="shared" si="0"/>
        <v>1.042817774737512</v>
      </c>
      <c r="F19" s="93">
        <v>14351367.34</v>
      </c>
      <c r="G19" s="86">
        <f t="shared" si="1"/>
        <v>1.141903829910607</v>
      </c>
      <c r="H19" s="94"/>
      <c r="I19" s="95"/>
    </row>
    <row r="20" spans="1:9" ht="204.75" outlineLevel="3" x14ac:dyDescent="0.25">
      <c r="A20" s="46" t="s">
        <v>25</v>
      </c>
      <c r="B20" s="58" t="s">
        <v>24</v>
      </c>
      <c r="C20" s="91">
        <v>-1008300</v>
      </c>
      <c r="D20" s="92">
        <v>-2101814.92</v>
      </c>
      <c r="E20" s="84">
        <f t="shared" si="0"/>
        <v>2.0845134582961418</v>
      </c>
      <c r="F20" s="93">
        <v>-1966680.84</v>
      </c>
      <c r="G20" s="86">
        <f t="shared" si="1"/>
        <v>1.0687117488773623</v>
      </c>
      <c r="H20" s="94"/>
      <c r="I20" s="95"/>
    </row>
    <row r="21" spans="1:9" s="90" customFormat="1" ht="31.5" outlineLevel="1" x14ac:dyDescent="0.25">
      <c r="A21" s="40" t="s">
        <v>26</v>
      </c>
      <c r="B21" s="41" t="s">
        <v>27</v>
      </c>
      <c r="C21" s="82">
        <v>12846000</v>
      </c>
      <c r="D21" s="83">
        <v>13270056.789999999</v>
      </c>
      <c r="E21" s="87">
        <f t="shared" si="0"/>
        <v>1.0330108041413668</v>
      </c>
      <c r="F21" s="85">
        <f>SUM(F22:F26)</f>
        <v>15154067.779999999</v>
      </c>
      <c r="G21" s="45">
        <f t="shared" si="1"/>
        <v>0.87567621991987687</v>
      </c>
      <c r="H21" s="88"/>
      <c r="I21" s="89"/>
    </row>
    <row r="22" spans="1:9" ht="63" outlineLevel="3" x14ac:dyDescent="0.25">
      <c r="A22" s="46" t="s">
        <v>29</v>
      </c>
      <c r="B22" s="58" t="s">
        <v>28</v>
      </c>
      <c r="C22" s="91">
        <v>593000</v>
      </c>
      <c r="D22" s="92">
        <v>553048.99</v>
      </c>
      <c r="E22" s="84">
        <f t="shared" si="0"/>
        <v>0.93262898819561546</v>
      </c>
      <c r="G22" s="86" t="e">
        <f t="shared" si="1"/>
        <v>#DIV/0!</v>
      </c>
      <c r="H22" s="94"/>
      <c r="I22" s="95"/>
    </row>
    <row r="23" spans="1:9" ht="110.25" outlineLevel="3" x14ac:dyDescent="0.25">
      <c r="A23" s="46" t="s">
        <v>31</v>
      </c>
      <c r="B23" s="58" t="s">
        <v>30</v>
      </c>
      <c r="C23" s="91">
        <v>253000</v>
      </c>
      <c r="D23" s="92">
        <v>265562.21000000002</v>
      </c>
      <c r="E23" s="84">
        <f t="shared" si="0"/>
        <v>1.0496530039525693</v>
      </c>
      <c r="G23" s="86" t="e">
        <f t="shared" si="1"/>
        <v>#DIV/0!</v>
      </c>
      <c r="H23" s="94"/>
      <c r="I23" s="95"/>
    </row>
    <row r="24" spans="1:9" ht="31.5" outlineLevel="3" x14ac:dyDescent="0.25">
      <c r="A24" s="46" t="s">
        <v>33</v>
      </c>
      <c r="B24" s="58" t="s">
        <v>32</v>
      </c>
      <c r="C24" s="91">
        <v>3000000</v>
      </c>
      <c r="D24" s="92">
        <v>2880592.52</v>
      </c>
      <c r="E24" s="84">
        <f t="shared" si="0"/>
        <v>0.9601975066666667</v>
      </c>
      <c r="F24" s="93">
        <v>13990528.029999999</v>
      </c>
      <c r="G24" s="86">
        <f t="shared" si="1"/>
        <v>0.20589591142115027</v>
      </c>
      <c r="H24" s="94"/>
      <c r="I24" s="95"/>
    </row>
    <row r="25" spans="1:9" outlineLevel="3" x14ac:dyDescent="0.25">
      <c r="A25" s="46" t="s">
        <v>35</v>
      </c>
      <c r="B25" s="58" t="s">
        <v>34</v>
      </c>
      <c r="C25" s="91">
        <v>2800000</v>
      </c>
      <c r="D25" s="92">
        <v>2665040.9700000002</v>
      </c>
      <c r="E25" s="84">
        <f t="shared" si="0"/>
        <v>0.95180034642857148</v>
      </c>
      <c r="F25" s="93">
        <v>1020804.36</v>
      </c>
      <c r="G25" s="86">
        <f t="shared" si="1"/>
        <v>2.6107264765209273</v>
      </c>
      <c r="H25" s="94"/>
      <c r="I25" s="95"/>
    </row>
    <row r="26" spans="1:9" ht="36.75" customHeight="1" outlineLevel="3" x14ac:dyDescent="0.25">
      <c r="A26" s="46" t="s">
        <v>37</v>
      </c>
      <c r="B26" s="58" t="s">
        <v>36</v>
      </c>
      <c r="C26" s="91">
        <v>6200000</v>
      </c>
      <c r="D26" s="92">
        <v>6905812.0999999996</v>
      </c>
      <c r="E26" s="84">
        <f t="shared" si="0"/>
        <v>1.1138406612903224</v>
      </c>
      <c r="F26" s="93">
        <v>142735.39000000001</v>
      </c>
      <c r="G26" s="86">
        <f t="shared" si="1"/>
        <v>48.38191915824099</v>
      </c>
      <c r="H26" s="94"/>
      <c r="I26" s="95"/>
    </row>
    <row r="27" spans="1:9" s="90" customFormat="1" outlineLevel="1" x14ac:dyDescent="0.25">
      <c r="A27" s="40" t="s">
        <v>38</v>
      </c>
      <c r="B27" s="41" t="s">
        <v>39</v>
      </c>
      <c r="C27" s="82">
        <v>16400000</v>
      </c>
      <c r="D27" s="83">
        <v>17175411.780000001</v>
      </c>
      <c r="E27" s="87">
        <f t="shared" si="0"/>
        <v>1.0472812060975611</v>
      </c>
      <c r="F27" s="85">
        <f>SUM(F28:F30)</f>
        <v>15225008</v>
      </c>
      <c r="G27" s="45">
        <f t="shared" si="1"/>
        <v>1.1281052712747344</v>
      </c>
      <c r="H27" s="88"/>
      <c r="I27" s="89"/>
    </row>
    <row r="28" spans="1:9" ht="78.75" outlineLevel="3" x14ac:dyDescent="0.25">
      <c r="A28" s="46" t="s">
        <v>41</v>
      </c>
      <c r="B28" s="58" t="s">
        <v>40</v>
      </c>
      <c r="C28" s="91">
        <v>6700000</v>
      </c>
      <c r="D28" s="92">
        <v>6815608.6299999999</v>
      </c>
      <c r="E28" s="84">
        <f t="shared" si="0"/>
        <v>1.017255019402985</v>
      </c>
      <c r="F28" s="93">
        <v>6275626.8700000001</v>
      </c>
      <c r="G28" s="86">
        <f t="shared" si="1"/>
        <v>1.0860442743307968</v>
      </c>
      <c r="H28" s="94"/>
      <c r="I28" s="95"/>
    </row>
    <row r="29" spans="1:9" ht="63" outlineLevel="3" x14ac:dyDescent="0.25">
      <c r="A29" s="46" t="s">
        <v>43</v>
      </c>
      <c r="B29" s="58" t="s">
        <v>42</v>
      </c>
      <c r="C29" s="91">
        <v>8026300</v>
      </c>
      <c r="D29" s="92">
        <v>7733366.6699999999</v>
      </c>
      <c r="E29" s="84">
        <f t="shared" si="0"/>
        <v>0.96350331659668842</v>
      </c>
      <c r="F29" s="93">
        <v>6540887.3799999999</v>
      </c>
      <c r="G29" s="86">
        <f t="shared" si="1"/>
        <v>1.1823115459297207</v>
      </c>
      <c r="H29" s="94"/>
      <c r="I29" s="95"/>
    </row>
    <row r="30" spans="1:9" ht="63" outlineLevel="3" x14ac:dyDescent="0.25">
      <c r="A30" s="46" t="s">
        <v>45</v>
      </c>
      <c r="B30" s="58" t="s">
        <v>44</v>
      </c>
      <c r="C30" s="91">
        <v>1673700</v>
      </c>
      <c r="D30" s="92">
        <v>2626436.48</v>
      </c>
      <c r="E30" s="84">
        <f t="shared" si="0"/>
        <v>1.5692396964808508</v>
      </c>
      <c r="F30" s="93">
        <v>2408493.75</v>
      </c>
      <c r="G30" s="86">
        <f t="shared" si="1"/>
        <v>1.0904892238146766</v>
      </c>
      <c r="H30" s="94"/>
      <c r="I30" s="95"/>
    </row>
    <row r="31" spans="1:9" s="90" customFormat="1" ht="31.5" outlineLevel="1" x14ac:dyDescent="0.25">
      <c r="A31" s="40" t="s">
        <v>46</v>
      </c>
      <c r="B31" s="41" t="s">
        <v>47</v>
      </c>
      <c r="C31" s="82">
        <v>2050000</v>
      </c>
      <c r="D31" s="83">
        <v>2232338.62</v>
      </c>
      <c r="E31" s="87">
        <f t="shared" si="0"/>
        <v>1.088945668292683</v>
      </c>
      <c r="F31" s="85">
        <f>SUM(F32:F33)</f>
        <v>1881760.42</v>
      </c>
      <c r="G31" s="86">
        <f t="shared" si="1"/>
        <v>1.1863033127245817</v>
      </c>
      <c r="H31" s="88"/>
      <c r="I31" s="89"/>
    </row>
    <row r="32" spans="1:9" ht="78.75" outlineLevel="3" x14ac:dyDescent="0.25">
      <c r="A32" s="46" t="s">
        <v>49</v>
      </c>
      <c r="B32" s="58" t="s">
        <v>48</v>
      </c>
      <c r="C32" s="91">
        <v>2050000</v>
      </c>
      <c r="D32" s="92">
        <v>2232338.62</v>
      </c>
      <c r="E32" s="84">
        <f t="shared" si="0"/>
        <v>1.088945668292683</v>
      </c>
      <c r="F32" s="93">
        <v>1856760.42</v>
      </c>
      <c r="G32" s="86">
        <f t="shared" si="1"/>
        <v>1.2022760696288433</v>
      </c>
      <c r="H32" s="94"/>
      <c r="I32" s="95"/>
    </row>
    <row r="33" spans="1:9" ht="47.25" outlineLevel="3" x14ac:dyDescent="0.25">
      <c r="A33" s="46" t="s">
        <v>156</v>
      </c>
      <c r="B33" s="58" t="s">
        <v>157</v>
      </c>
      <c r="C33" s="91"/>
      <c r="D33" s="92"/>
      <c r="E33" s="84"/>
      <c r="F33" s="93">
        <v>25000</v>
      </c>
      <c r="G33" s="86">
        <f t="shared" si="1"/>
        <v>0</v>
      </c>
      <c r="H33" s="94"/>
      <c r="I33" s="95"/>
    </row>
    <row r="34" spans="1:9" s="90" customFormat="1" ht="78" customHeight="1" outlineLevel="1" x14ac:dyDescent="0.25">
      <c r="A34" s="40" t="s">
        <v>50</v>
      </c>
      <c r="B34" s="41" t="s">
        <v>51</v>
      </c>
      <c r="C34" s="82">
        <v>42640500</v>
      </c>
      <c r="D34" s="83">
        <v>43044188</v>
      </c>
      <c r="E34" s="87">
        <f t="shared" si="0"/>
        <v>1.0094672435829786</v>
      </c>
      <c r="F34" s="85">
        <f>SUM(F35:F40)</f>
        <v>29501939.66</v>
      </c>
      <c r="G34" s="45">
        <f t="shared" si="1"/>
        <v>1.4590290840558244</v>
      </c>
      <c r="H34" s="88"/>
      <c r="I34" s="89"/>
    </row>
    <row r="35" spans="1:9" ht="144.75" customHeight="1" outlineLevel="3" x14ac:dyDescent="0.25">
      <c r="A35" s="46" t="s">
        <v>53</v>
      </c>
      <c r="B35" s="58" t="s">
        <v>52</v>
      </c>
      <c r="C35" s="91">
        <v>26884000</v>
      </c>
      <c r="D35" s="92">
        <v>29943459.739999998</v>
      </c>
      <c r="E35" s="84">
        <f t="shared" si="0"/>
        <v>1.113802251897039</v>
      </c>
      <c r="F35" s="93">
        <v>16329628.76</v>
      </c>
      <c r="G35" s="86">
        <f t="shared" si="1"/>
        <v>1.8336889454184995</v>
      </c>
      <c r="H35" s="94"/>
      <c r="I35" s="95"/>
    </row>
    <row r="36" spans="1:9" ht="128.25" customHeight="1" outlineLevel="3" x14ac:dyDescent="0.25">
      <c r="A36" s="46" t="s">
        <v>55</v>
      </c>
      <c r="B36" s="58" t="s">
        <v>54</v>
      </c>
      <c r="C36" s="91">
        <v>116000</v>
      </c>
      <c r="D36" s="92">
        <v>154144.95999999999</v>
      </c>
      <c r="E36" s="84">
        <f t="shared" si="0"/>
        <v>1.3288358620689655</v>
      </c>
      <c r="F36" s="93">
        <v>90246.85</v>
      </c>
      <c r="G36" s="86">
        <f t="shared" si="1"/>
        <v>1.7080370118181407</v>
      </c>
      <c r="H36" s="94"/>
      <c r="I36" s="95"/>
    </row>
    <row r="37" spans="1:9" ht="283.5" outlineLevel="3" x14ac:dyDescent="0.25">
      <c r="A37" s="64" t="s">
        <v>59</v>
      </c>
      <c r="B37" s="65" t="s">
        <v>58</v>
      </c>
      <c r="C37" s="96">
        <v>0</v>
      </c>
      <c r="D37" s="97">
        <v>2279.61</v>
      </c>
      <c r="E37" s="84"/>
      <c r="G37" s="86" t="e">
        <f t="shared" si="1"/>
        <v>#DIV/0!</v>
      </c>
      <c r="H37" s="98"/>
      <c r="I37" s="99"/>
    </row>
    <row r="38" spans="1:9" ht="63" outlineLevel="3" x14ac:dyDescent="0.25">
      <c r="A38" s="46" t="s">
        <v>57</v>
      </c>
      <c r="B38" s="58" t="s">
        <v>56</v>
      </c>
      <c r="C38" s="91">
        <v>8300000</v>
      </c>
      <c r="D38" s="92">
        <v>8143030.0199999996</v>
      </c>
      <c r="E38" s="84">
        <f t="shared" si="0"/>
        <v>0.98108795421686745</v>
      </c>
      <c r="F38" s="93">
        <v>7816427.75</v>
      </c>
      <c r="G38" s="86">
        <f t="shared" si="1"/>
        <v>1.0417840835284378</v>
      </c>
      <c r="H38" s="94"/>
      <c r="I38" s="95"/>
    </row>
    <row r="39" spans="1:9" ht="157.5" outlineLevel="3" x14ac:dyDescent="0.25">
      <c r="A39" s="64" t="s">
        <v>138</v>
      </c>
      <c r="B39" s="65" t="s">
        <v>139</v>
      </c>
      <c r="C39" s="96">
        <v>4500000</v>
      </c>
      <c r="D39" s="97">
        <v>4467144.62</v>
      </c>
      <c r="E39" s="84">
        <f t="shared" si="0"/>
        <v>0.99269880444444447</v>
      </c>
      <c r="F39" s="93">
        <v>5265636.3</v>
      </c>
      <c r="G39" s="86">
        <f t="shared" si="1"/>
        <v>0.84835798856825717</v>
      </c>
      <c r="H39" s="98"/>
      <c r="I39" s="99"/>
    </row>
    <row r="40" spans="1:9" ht="93" customHeight="1" outlineLevel="3" x14ac:dyDescent="0.25">
      <c r="A40" s="64" t="s">
        <v>61</v>
      </c>
      <c r="B40" s="65" t="s">
        <v>60</v>
      </c>
      <c r="C40" s="96">
        <v>340500</v>
      </c>
      <c r="D40" s="97">
        <v>334129.05</v>
      </c>
      <c r="E40" s="84">
        <f t="shared" si="0"/>
        <v>0.98128942731277524</v>
      </c>
      <c r="G40" s="86" t="e">
        <f t="shared" si="1"/>
        <v>#DIV/0!</v>
      </c>
      <c r="H40" s="98"/>
      <c r="I40" s="99"/>
    </row>
    <row r="41" spans="1:9" s="90" customFormat="1" ht="31.5" outlineLevel="1" x14ac:dyDescent="0.25">
      <c r="A41" s="40" t="s">
        <v>62</v>
      </c>
      <c r="B41" s="41" t="s">
        <v>63</v>
      </c>
      <c r="C41" s="82">
        <v>500000</v>
      </c>
      <c r="D41" s="83">
        <v>465050.87</v>
      </c>
      <c r="E41" s="87">
        <f t="shared" si="0"/>
        <v>0.93010174000000001</v>
      </c>
      <c r="F41" s="85">
        <f>SUM(F42:F45)</f>
        <v>894106.03</v>
      </c>
      <c r="G41" s="45">
        <f t="shared" si="1"/>
        <v>0.52012944147127604</v>
      </c>
      <c r="H41" s="88"/>
      <c r="I41" s="89"/>
    </row>
    <row r="42" spans="1:9" ht="25.5" customHeight="1" outlineLevel="3" x14ac:dyDescent="0.25">
      <c r="A42" s="46" t="s">
        <v>65</v>
      </c>
      <c r="B42" s="58" t="s">
        <v>64</v>
      </c>
      <c r="C42" s="91">
        <v>31000</v>
      </c>
      <c r="D42" s="92">
        <v>282643.23</v>
      </c>
      <c r="E42" s="84">
        <f t="shared" si="0"/>
        <v>9.117523548387096</v>
      </c>
      <c r="F42" s="93">
        <v>44224.87</v>
      </c>
      <c r="G42" s="86">
        <f t="shared" si="1"/>
        <v>6.3910471641861237</v>
      </c>
      <c r="H42" s="94"/>
      <c r="I42" s="95"/>
    </row>
    <row r="43" spans="1:9" ht="31.5" outlineLevel="3" x14ac:dyDescent="0.25">
      <c r="A43" s="46" t="s">
        <v>67</v>
      </c>
      <c r="B43" s="58" t="s">
        <v>66</v>
      </c>
      <c r="C43" s="91">
        <v>47000</v>
      </c>
      <c r="D43" s="92">
        <v>0</v>
      </c>
      <c r="E43" s="84">
        <f t="shared" si="0"/>
        <v>0</v>
      </c>
      <c r="F43" s="93">
        <v>66786.02</v>
      </c>
      <c r="G43" s="86">
        <f t="shared" si="1"/>
        <v>0</v>
      </c>
      <c r="H43" s="94"/>
      <c r="I43" s="95"/>
    </row>
    <row r="44" spans="1:9" ht="31.5" outlineLevel="3" x14ac:dyDescent="0.25">
      <c r="A44" s="46" t="s">
        <v>69</v>
      </c>
      <c r="B44" s="58" t="s">
        <v>68</v>
      </c>
      <c r="C44" s="91">
        <v>414000</v>
      </c>
      <c r="D44" s="92">
        <v>182407.64</v>
      </c>
      <c r="E44" s="84">
        <f t="shared" si="0"/>
        <v>0.44059816425120774</v>
      </c>
      <c r="F44" s="93">
        <v>783095.14</v>
      </c>
      <c r="G44" s="86">
        <f t="shared" si="1"/>
        <v>0.23293164608325881</v>
      </c>
      <c r="H44" s="94"/>
      <c r="I44" s="95"/>
    </row>
    <row r="45" spans="1:9" ht="14.25" customHeight="1" outlineLevel="3" x14ac:dyDescent="0.25">
      <c r="A45" s="46" t="s">
        <v>71</v>
      </c>
      <c r="B45" s="58" t="s">
        <v>70</v>
      </c>
      <c r="C45" s="91">
        <v>8000</v>
      </c>
      <c r="D45" s="92">
        <v>0</v>
      </c>
      <c r="E45" s="84">
        <f t="shared" si="0"/>
        <v>0</v>
      </c>
      <c r="G45" s="86" t="e">
        <f t="shared" si="1"/>
        <v>#DIV/0!</v>
      </c>
      <c r="H45" s="94"/>
      <c r="I45" s="95"/>
    </row>
    <row r="46" spans="1:9" s="90" customFormat="1" ht="63" outlineLevel="1" x14ac:dyDescent="0.25">
      <c r="A46" s="40" t="s">
        <v>72</v>
      </c>
      <c r="B46" s="41" t="s">
        <v>73</v>
      </c>
      <c r="C46" s="82">
        <v>12963300</v>
      </c>
      <c r="D46" s="83">
        <v>13465714.529999999</v>
      </c>
      <c r="E46" s="87">
        <f t="shared" si="0"/>
        <v>1.038756684640485</v>
      </c>
      <c r="F46" s="85">
        <f>SUM(F47:F48)</f>
        <v>10821629.289999999</v>
      </c>
      <c r="G46" s="45">
        <f t="shared" si="1"/>
        <v>1.2443333780102164</v>
      </c>
      <c r="H46" s="88"/>
      <c r="I46" s="89"/>
    </row>
    <row r="47" spans="1:9" ht="47.25" outlineLevel="3" x14ac:dyDescent="0.25">
      <c r="A47" s="46" t="s">
        <v>75</v>
      </c>
      <c r="B47" s="58" t="s">
        <v>74</v>
      </c>
      <c r="C47" s="91">
        <v>12000000</v>
      </c>
      <c r="D47" s="92">
        <v>12296758</v>
      </c>
      <c r="E47" s="84">
        <f t="shared" si="0"/>
        <v>1.0247298333333332</v>
      </c>
      <c r="F47" s="93">
        <v>10385977.17</v>
      </c>
      <c r="G47" s="86">
        <f t="shared" si="1"/>
        <v>1.183976991160669</v>
      </c>
      <c r="H47" s="94"/>
      <c r="I47" s="95"/>
    </row>
    <row r="48" spans="1:9" ht="47.25" outlineLevel="3" x14ac:dyDescent="0.25">
      <c r="A48" s="46" t="s">
        <v>77</v>
      </c>
      <c r="B48" s="58" t="s">
        <v>76</v>
      </c>
      <c r="C48" s="91">
        <v>963300</v>
      </c>
      <c r="D48" s="92">
        <v>1168956.53</v>
      </c>
      <c r="E48" s="84">
        <f t="shared" si="0"/>
        <v>1.2134916744524031</v>
      </c>
      <c r="F48" s="93">
        <v>435652.12</v>
      </c>
      <c r="G48" s="86">
        <f t="shared" si="1"/>
        <v>2.6832338839530956</v>
      </c>
      <c r="H48" s="94"/>
      <c r="I48" s="95"/>
    </row>
    <row r="49" spans="1:9" s="90" customFormat="1" ht="47.25" outlineLevel="1" x14ac:dyDescent="0.25">
      <c r="A49" s="40" t="s">
        <v>78</v>
      </c>
      <c r="B49" s="41" t="s">
        <v>79</v>
      </c>
      <c r="C49" s="82">
        <v>17808000</v>
      </c>
      <c r="D49" s="83">
        <v>10829041.82</v>
      </c>
      <c r="E49" s="87">
        <f t="shared" si="0"/>
        <v>0.60809983265947887</v>
      </c>
      <c r="F49" s="85">
        <f>SUM(F50:F53)</f>
        <v>6006394.5</v>
      </c>
      <c r="G49" s="45">
        <f t="shared" si="1"/>
        <v>1.8029188425768572</v>
      </c>
      <c r="H49" s="88"/>
      <c r="I49" s="89"/>
    </row>
    <row r="50" spans="1:9" ht="94.5" outlineLevel="3" x14ac:dyDescent="0.25">
      <c r="A50" s="46" t="s">
        <v>81</v>
      </c>
      <c r="B50" s="58" t="s">
        <v>80</v>
      </c>
      <c r="C50" s="91">
        <v>10150000</v>
      </c>
      <c r="D50" s="92">
        <v>3472682.46</v>
      </c>
      <c r="E50" s="84">
        <f t="shared" si="0"/>
        <v>0.34213620295566505</v>
      </c>
      <c r="F50" s="93">
        <v>5079394.5</v>
      </c>
      <c r="G50" s="86">
        <f t="shared" si="1"/>
        <v>0.68368039930743718</v>
      </c>
      <c r="H50" s="94"/>
      <c r="I50" s="95"/>
    </row>
    <row r="51" spans="1:9" ht="110.25" outlineLevel="3" x14ac:dyDescent="0.25">
      <c r="A51" s="46" t="s">
        <v>83</v>
      </c>
      <c r="B51" s="58" t="s">
        <v>82</v>
      </c>
      <c r="C51" s="91">
        <v>650000</v>
      </c>
      <c r="D51" s="92">
        <v>7074541.25</v>
      </c>
      <c r="E51" s="84">
        <f t="shared" si="0"/>
        <v>10.883909615384615</v>
      </c>
      <c r="F51" s="93">
        <v>927000</v>
      </c>
      <c r="G51" s="86">
        <f t="shared" si="1"/>
        <v>7.6316518338727075</v>
      </c>
      <c r="H51" s="94"/>
      <c r="I51" s="95"/>
    </row>
    <row r="52" spans="1:9" ht="157.5" outlineLevel="3" x14ac:dyDescent="0.25">
      <c r="A52" s="46" t="s">
        <v>85</v>
      </c>
      <c r="B52" s="58" t="s">
        <v>84</v>
      </c>
      <c r="C52" s="91">
        <v>0</v>
      </c>
      <c r="D52" s="92">
        <v>281818.11</v>
      </c>
      <c r="E52" s="84"/>
      <c r="F52" s="93">
        <v>0</v>
      </c>
      <c r="G52" s="86" t="e">
        <f t="shared" si="1"/>
        <v>#DIV/0!</v>
      </c>
      <c r="H52" s="94"/>
      <c r="I52" s="95"/>
    </row>
    <row r="53" spans="1:9" ht="78.75" outlineLevel="3" x14ac:dyDescent="0.25">
      <c r="A53" s="46" t="s">
        <v>87</v>
      </c>
      <c r="B53" s="58" t="s">
        <v>86</v>
      </c>
      <c r="C53" s="91">
        <v>7008000</v>
      </c>
      <c r="D53" s="92">
        <v>0</v>
      </c>
      <c r="E53" s="84">
        <f t="shared" si="0"/>
        <v>0</v>
      </c>
      <c r="F53" s="93">
        <v>0</v>
      </c>
      <c r="G53" s="86" t="e">
        <f t="shared" si="1"/>
        <v>#DIV/0!</v>
      </c>
      <c r="H53" s="94"/>
      <c r="I53" s="95"/>
    </row>
    <row r="54" spans="1:9" s="90" customFormat="1" ht="31.5" outlineLevel="1" x14ac:dyDescent="0.25">
      <c r="A54" s="40" t="s">
        <v>88</v>
      </c>
      <c r="B54" s="41" t="s">
        <v>89</v>
      </c>
      <c r="C54" s="82">
        <v>1580000</v>
      </c>
      <c r="D54" s="83">
        <v>1977088.1</v>
      </c>
      <c r="E54" s="87">
        <f t="shared" si="0"/>
        <v>1.2513215822784811</v>
      </c>
      <c r="F54" s="85">
        <f>SUM(F55:F59)</f>
        <v>9481611.790000001</v>
      </c>
      <c r="G54" s="45">
        <f t="shared" si="1"/>
        <v>0.2085181447826393</v>
      </c>
      <c r="H54" s="88"/>
      <c r="I54" s="89"/>
    </row>
    <row r="55" spans="1:9" ht="30.75" customHeight="1" outlineLevel="3" x14ac:dyDescent="0.25">
      <c r="A55" s="64" t="s">
        <v>140</v>
      </c>
      <c r="B55" s="65" t="s">
        <v>141</v>
      </c>
      <c r="C55" s="96">
        <v>650000</v>
      </c>
      <c r="D55" s="97">
        <v>959941.35</v>
      </c>
      <c r="E55" s="84">
        <f t="shared" si="0"/>
        <v>1.476832846153846</v>
      </c>
      <c r="F55" s="93">
        <v>689717.85</v>
      </c>
      <c r="G55" s="86">
        <f t="shared" si="1"/>
        <v>1.3917884682845312</v>
      </c>
      <c r="H55" s="98"/>
      <c r="I55" s="99"/>
    </row>
    <row r="56" spans="1:9" ht="78.75" outlineLevel="3" x14ac:dyDescent="0.25">
      <c r="A56" s="46" t="s">
        <v>142</v>
      </c>
      <c r="B56" s="58" t="s">
        <v>144</v>
      </c>
      <c r="C56" s="91">
        <v>130000</v>
      </c>
      <c r="D56" s="92">
        <v>122163.41</v>
      </c>
      <c r="E56" s="84">
        <f t="shared" si="0"/>
        <v>0.93971853846153852</v>
      </c>
      <c r="F56" s="93">
        <v>114852.62</v>
      </c>
      <c r="G56" s="86">
        <f t="shared" si="1"/>
        <v>1.0636536632773377</v>
      </c>
      <c r="H56" s="94"/>
      <c r="I56" s="95"/>
    </row>
    <row r="57" spans="1:9" ht="204.75" outlineLevel="3" x14ac:dyDescent="0.25">
      <c r="A57" s="46" t="s">
        <v>143</v>
      </c>
      <c r="B57" s="58" t="s">
        <v>145</v>
      </c>
      <c r="C57" s="91">
        <v>180000</v>
      </c>
      <c r="D57" s="92">
        <v>752856.67</v>
      </c>
      <c r="E57" s="84">
        <f t="shared" si="0"/>
        <v>4.1825370555555557</v>
      </c>
      <c r="F57" s="93">
        <v>179748.66</v>
      </c>
      <c r="G57" s="86">
        <f t="shared" si="1"/>
        <v>4.1883854377551408</v>
      </c>
      <c r="H57" s="94"/>
      <c r="I57" s="95"/>
    </row>
    <row r="58" spans="1:9" ht="47.25" outlineLevel="3" x14ac:dyDescent="0.25">
      <c r="A58" s="46" t="s">
        <v>146</v>
      </c>
      <c r="B58" s="58" t="s">
        <v>147</v>
      </c>
      <c r="C58" s="91">
        <v>40000</v>
      </c>
      <c r="D58" s="92">
        <v>87389.67</v>
      </c>
      <c r="E58" s="84">
        <f t="shared" ref="E58:E59" si="2">D58/C58</f>
        <v>2.1847417500000001</v>
      </c>
      <c r="F58" s="93">
        <v>446391.46</v>
      </c>
      <c r="G58" s="86">
        <f t="shared" si="1"/>
        <v>0.19576913500988571</v>
      </c>
      <c r="H58" s="94"/>
      <c r="I58" s="95"/>
    </row>
    <row r="59" spans="1:9" ht="31.5" outlineLevel="3" x14ac:dyDescent="0.25">
      <c r="A59" s="46" t="s">
        <v>90</v>
      </c>
      <c r="B59" s="58" t="s">
        <v>148</v>
      </c>
      <c r="C59" s="91">
        <v>580000</v>
      </c>
      <c r="D59" s="92">
        <v>54737</v>
      </c>
      <c r="E59" s="84">
        <f t="shared" si="2"/>
        <v>9.4374137931034482E-2</v>
      </c>
      <c r="F59" s="93">
        <v>8050901.2000000002</v>
      </c>
      <c r="G59" s="86">
        <f t="shared" si="1"/>
        <v>6.7988661940106779E-3</v>
      </c>
      <c r="H59" s="94"/>
      <c r="I59" s="95"/>
    </row>
    <row r="60" spans="1:9" s="90" customFormat="1" ht="31.5" outlineLevel="1" x14ac:dyDescent="0.25">
      <c r="A60" s="40" t="s">
        <v>91</v>
      </c>
      <c r="B60" s="41" t="s">
        <v>92</v>
      </c>
      <c r="C60" s="82">
        <v>0</v>
      </c>
      <c r="D60" s="83">
        <v>-3566.69</v>
      </c>
      <c r="E60" s="87"/>
      <c r="F60" s="85">
        <f>SUM(F61)</f>
        <v>-161995.66</v>
      </c>
      <c r="G60" s="86">
        <f t="shared" si="1"/>
        <v>2.2017194781637977E-2</v>
      </c>
      <c r="H60" s="88"/>
      <c r="I60" s="89"/>
    </row>
    <row r="61" spans="1:9" ht="47.25" outlineLevel="3" x14ac:dyDescent="0.25">
      <c r="A61" s="46" t="s">
        <v>94</v>
      </c>
      <c r="B61" s="58" t="s">
        <v>93</v>
      </c>
      <c r="C61" s="91">
        <v>0</v>
      </c>
      <c r="D61" s="92">
        <v>-3566.69</v>
      </c>
      <c r="E61" s="84"/>
      <c r="F61" s="93">
        <v>-161995.66</v>
      </c>
      <c r="G61" s="86">
        <f t="shared" si="1"/>
        <v>2.2017194781637977E-2</v>
      </c>
      <c r="H61" s="94"/>
      <c r="I61" s="95"/>
    </row>
    <row r="62" spans="1:9" s="90" customFormat="1" ht="78.75" outlineLevel="1" x14ac:dyDescent="0.25">
      <c r="A62" s="40" t="s">
        <v>95</v>
      </c>
      <c r="B62" s="41" t="s">
        <v>96</v>
      </c>
      <c r="C62" s="42">
        <f>SUM(C63:C91)-C67-C75-C86</f>
        <v>1013041069.7900002</v>
      </c>
      <c r="D62" s="42">
        <f>SUM(D63:D91)-D67-D75-D86</f>
        <v>887909633.04999983</v>
      </c>
      <c r="E62" s="43">
        <f>D62/C62</f>
        <v>0.87647940397328639</v>
      </c>
      <c r="F62" s="44">
        <f>SUM(F63:F91)-F67-F75-F86</f>
        <v>687758699.01000023</v>
      </c>
      <c r="G62" s="45">
        <f t="shared" si="1"/>
        <v>1.291019123899281</v>
      </c>
      <c r="H62" s="88"/>
      <c r="I62" s="89"/>
    </row>
    <row r="63" spans="1:9" ht="78.75" outlineLevel="3" x14ac:dyDescent="0.25">
      <c r="A63" s="46" t="s">
        <v>98</v>
      </c>
      <c r="B63" s="58" t="s">
        <v>97</v>
      </c>
      <c r="C63" s="91">
        <v>50515906</v>
      </c>
      <c r="D63" s="92">
        <v>50515906</v>
      </c>
      <c r="E63" s="100">
        <f t="shared" ref="E63:E90" si="3">D63/C63</f>
        <v>1</v>
      </c>
      <c r="F63" s="101">
        <v>71700162</v>
      </c>
      <c r="G63" s="86">
        <f t="shared" si="1"/>
        <v>0.70454381958021239</v>
      </c>
      <c r="H63" s="94"/>
      <c r="I63" s="95"/>
    </row>
    <row r="64" spans="1:9" ht="63" outlineLevel="3" x14ac:dyDescent="0.25">
      <c r="A64" s="46" t="s">
        <v>100</v>
      </c>
      <c r="B64" s="58" t="s">
        <v>99</v>
      </c>
      <c r="C64" s="91">
        <v>29894330</v>
      </c>
      <c r="D64" s="92">
        <v>29894330</v>
      </c>
      <c r="E64" s="100">
        <f t="shared" si="3"/>
        <v>1</v>
      </c>
      <c r="F64" s="101">
        <v>86004439.769999996</v>
      </c>
      <c r="G64" s="86">
        <f t="shared" si="1"/>
        <v>0.34759054392942768</v>
      </c>
      <c r="H64" s="94"/>
      <c r="I64" s="95"/>
    </row>
    <row r="65" spans="1:9" ht="173.25" outlineLevel="3" x14ac:dyDescent="0.25">
      <c r="A65" s="47" t="s">
        <v>250</v>
      </c>
      <c r="B65" s="66" t="s">
        <v>251</v>
      </c>
      <c r="C65" s="91">
        <v>0</v>
      </c>
      <c r="D65" s="92">
        <v>0</v>
      </c>
      <c r="E65" s="100"/>
      <c r="F65" s="101">
        <v>670000</v>
      </c>
      <c r="H65" s="94"/>
      <c r="I65" s="95"/>
    </row>
    <row r="66" spans="1:9" ht="31.5" outlineLevel="3" x14ac:dyDescent="0.25">
      <c r="A66" s="46" t="s">
        <v>102</v>
      </c>
      <c r="B66" s="58" t="s">
        <v>101</v>
      </c>
      <c r="C66" s="91">
        <v>42621000</v>
      </c>
      <c r="D66" s="92">
        <v>42621000</v>
      </c>
      <c r="E66" s="100">
        <f t="shared" si="3"/>
        <v>1</v>
      </c>
      <c r="F66" s="101">
        <v>0</v>
      </c>
      <c r="G66" s="86" t="e">
        <f t="shared" si="1"/>
        <v>#DIV/0!</v>
      </c>
      <c r="H66" s="94"/>
      <c r="I66" s="95"/>
    </row>
    <row r="67" spans="1:9" ht="47.25" outlineLevel="3" x14ac:dyDescent="0.25">
      <c r="A67" s="102" t="s">
        <v>256</v>
      </c>
      <c r="B67" s="67" t="s">
        <v>257</v>
      </c>
      <c r="C67" s="103">
        <f>SUM(C68:C74)</f>
        <v>398916900.81</v>
      </c>
      <c r="D67" s="103">
        <f>SUM(D68:D74)</f>
        <v>313175119.71000004</v>
      </c>
      <c r="E67" s="43">
        <f t="shared" si="3"/>
        <v>0.7850635535222964</v>
      </c>
      <c r="F67" s="103">
        <f>SUM(F68:F74)</f>
        <v>121677044.48999999</v>
      </c>
      <c r="G67" s="45">
        <f t="shared" si="1"/>
        <v>2.5738225400086727</v>
      </c>
      <c r="H67" s="94"/>
      <c r="I67" s="95"/>
    </row>
    <row r="68" spans="1:9" ht="94.5" outlineLevel="3" x14ac:dyDescent="0.25">
      <c r="A68" s="47" t="s">
        <v>254</v>
      </c>
      <c r="B68" s="66" t="s">
        <v>252</v>
      </c>
      <c r="C68" s="91">
        <v>0</v>
      </c>
      <c r="D68" s="92">
        <v>0</v>
      </c>
      <c r="E68" s="100"/>
      <c r="F68" s="104">
        <v>572914</v>
      </c>
      <c r="G68" s="86">
        <f t="shared" si="1"/>
        <v>0</v>
      </c>
      <c r="H68" s="94"/>
      <c r="I68" s="95"/>
    </row>
    <row r="69" spans="1:9" ht="63" outlineLevel="3" x14ac:dyDescent="0.25">
      <c r="A69" s="47" t="s">
        <v>255</v>
      </c>
      <c r="B69" s="66" t="s">
        <v>253</v>
      </c>
      <c r="C69" s="91">
        <v>0</v>
      </c>
      <c r="D69" s="92">
        <v>0</v>
      </c>
      <c r="E69" s="100"/>
      <c r="F69" s="104">
        <v>2891177.85</v>
      </c>
      <c r="G69" s="86">
        <f t="shared" si="1"/>
        <v>0</v>
      </c>
      <c r="H69" s="94"/>
      <c r="I69" s="95"/>
    </row>
    <row r="70" spans="1:9" ht="133.5" customHeight="1" outlineLevel="3" x14ac:dyDescent="0.25">
      <c r="A70" s="46" t="s">
        <v>104</v>
      </c>
      <c r="B70" s="58" t="s">
        <v>103</v>
      </c>
      <c r="C70" s="91">
        <v>182867224.28999999</v>
      </c>
      <c r="D70" s="92">
        <v>169933679.72999999</v>
      </c>
      <c r="E70" s="100">
        <f t="shared" si="3"/>
        <v>0.92927357753574613</v>
      </c>
      <c r="F70" s="104">
        <v>38206981.530000001</v>
      </c>
      <c r="G70" s="86">
        <f t="shared" si="1"/>
        <v>4.4477127719856275</v>
      </c>
      <c r="H70" s="94"/>
      <c r="I70" s="95"/>
    </row>
    <row r="71" spans="1:9" ht="63" outlineLevel="3" x14ac:dyDescent="0.25">
      <c r="A71" s="46" t="s">
        <v>106</v>
      </c>
      <c r="B71" s="58" t="s">
        <v>105</v>
      </c>
      <c r="C71" s="91">
        <v>4097730</v>
      </c>
      <c r="D71" s="92">
        <v>2645370</v>
      </c>
      <c r="E71" s="100">
        <f t="shared" si="3"/>
        <v>0.64556962025316456</v>
      </c>
      <c r="F71" s="104">
        <v>2334150</v>
      </c>
      <c r="G71" s="86">
        <f t="shared" si="1"/>
        <v>1.1333333333333333</v>
      </c>
      <c r="H71" s="94"/>
      <c r="I71" s="95"/>
    </row>
    <row r="72" spans="1:9" ht="47.25" outlineLevel="3" x14ac:dyDescent="0.25">
      <c r="A72" s="46" t="s">
        <v>108</v>
      </c>
      <c r="B72" s="58" t="s">
        <v>107</v>
      </c>
      <c r="C72" s="91">
        <v>49800485.119999997</v>
      </c>
      <c r="D72" s="92">
        <v>49800484.700000003</v>
      </c>
      <c r="E72" s="100">
        <f t="shared" si="3"/>
        <v>0.99999999156634733</v>
      </c>
      <c r="F72" s="104">
        <v>99431.76</v>
      </c>
      <c r="G72" s="86">
        <f t="shared" si="1"/>
        <v>500.85088205217335</v>
      </c>
      <c r="H72" s="94"/>
      <c r="I72" s="95"/>
    </row>
    <row r="73" spans="1:9" ht="63" outlineLevel="3" x14ac:dyDescent="0.25">
      <c r="A73" s="46" t="s">
        <v>110</v>
      </c>
      <c r="B73" s="58" t="s">
        <v>109</v>
      </c>
      <c r="C73" s="91">
        <v>6982522.1799999997</v>
      </c>
      <c r="D73" s="92">
        <v>6982522.1799999997</v>
      </c>
      <c r="E73" s="100">
        <f t="shared" si="3"/>
        <v>1</v>
      </c>
      <c r="F73" s="104">
        <v>5870539.5</v>
      </c>
      <c r="G73" s="86">
        <f t="shared" si="1"/>
        <v>1.1894174598433414</v>
      </c>
      <c r="H73" s="94"/>
      <c r="I73" s="95"/>
    </row>
    <row r="74" spans="1:9" ht="17.25" customHeight="1" outlineLevel="3" x14ac:dyDescent="0.25">
      <c r="A74" s="46" t="s">
        <v>112</v>
      </c>
      <c r="B74" s="58" t="s">
        <v>111</v>
      </c>
      <c r="C74" s="91">
        <v>155168939.22</v>
      </c>
      <c r="D74" s="92">
        <v>83813063.099999994</v>
      </c>
      <c r="E74" s="100">
        <f t="shared" si="3"/>
        <v>0.54014072353210485</v>
      </c>
      <c r="F74" s="104">
        <v>71701849.849999994</v>
      </c>
      <c r="G74" s="86">
        <f t="shared" si="1"/>
        <v>1.1689107502154632</v>
      </c>
      <c r="H74" s="94"/>
      <c r="I74" s="95"/>
    </row>
    <row r="75" spans="1:9" ht="31.5" outlineLevel="3" x14ac:dyDescent="0.25">
      <c r="A75" s="105" t="s">
        <v>262</v>
      </c>
      <c r="B75" s="68" t="s">
        <v>258</v>
      </c>
      <c r="C75" s="106">
        <f>SUM(C76:C85)</f>
        <v>454182932.97999996</v>
      </c>
      <c r="D75" s="106">
        <f>SUM(D76:D85)</f>
        <v>416894976.42000002</v>
      </c>
      <c r="E75" s="107">
        <f t="shared" si="3"/>
        <v>0.91790101773453925</v>
      </c>
      <c r="F75" s="108">
        <f>SUM(F76:F85)</f>
        <v>390305548.54999995</v>
      </c>
      <c r="G75" s="109">
        <f t="shared" si="1"/>
        <v>1.0681246473917185</v>
      </c>
      <c r="H75" s="94"/>
      <c r="I75" s="95"/>
    </row>
    <row r="76" spans="1:9" ht="64.5" customHeight="1" outlineLevel="3" x14ac:dyDescent="0.25">
      <c r="A76" s="46" t="s">
        <v>114</v>
      </c>
      <c r="B76" s="58" t="s">
        <v>113</v>
      </c>
      <c r="C76" s="91">
        <v>433870722.64999998</v>
      </c>
      <c r="D76" s="92">
        <v>397938446.74000001</v>
      </c>
      <c r="E76" s="100">
        <f t="shared" si="3"/>
        <v>0.91718206821946302</v>
      </c>
      <c r="F76" s="104">
        <v>380207200.49000001</v>
      </c>
      <c r="G76" s="86">
        <f t="shared" si="1"/>
        <v>1.0466357455280924</v>
      </c>
      <c r="H76" s="94"/>
      <c r="I76" s="95"/>
    </row>
    <row r="77" spans="1:9" ht="124.5" customHeight="1" outlineLevel="3" x14ac:dyDescent="0.25">
      <c r="A77" s="46" t="s">
        <v>116</v>
      </c>
      <c r="B77" s="58" t="s">
        <v>115</v>
      </c>
      <c r="C77" s="91">
        <v>3490816</v>
      </c>
      <c r="D77" s="92">
        <v>3308263.44</v>
      </c>
      <c r="E77" s="100">
        <f t="shared" si="3"/>
        <v>0.94770490338075686</v>
      </c>
      <c r="F77" s="104">
        <v>2515945.14</v>
      </c>
      <c r="G77" s="86">
        <f t="shared" si="1"/>
        <v>1.3149187505733928</v>
      </c>
      <c r="H77" s="94"/>
      <c r="I77" s="95"/>
    </row>
    <row r="78" spans="1:9" ht="78.75" outlineLevel="3" x14ac:dyDescent="0.25">
      <c r="A78" s="46" t="s">
        <v>118</v>
      </c>
      <c r="B78" s="58" t="s">
        <v>117</v>
      </c>
      <c r="C78" s="91">
        <v>667166</v>
      </c>
      <c r="D78" s="92">
        <v>667166</v>
      </c>
      <c r="E78" s="100">
        <f t="shared" si="3"/>
        <v>1</v>
      </c>
      <c r="F78" s="101">
        <v>0</v>
      </c>
      <c r="G78" s="86" t="e">
        <f t="shared" si="1"/>
        <v>#DIV/0!</v>
      </c>
      <c r="H78" s="94"/>
      <c r="I78" s="95"/>
    </row>
    <row r="79" spans="1:9" ht="115.5" customHeight="1" outlineLevel="3" x14ac:dyDescent="0.25">
      <c r="A79" s="46" t="s">
        <v>120</v>
      </c>
      <c r="B79" s="58" t="s">
        <v>119</v>
      </c>
      <c r="C79" s="91">
        <v>33107.199999999997</v>
      </c>
      <c r="D79" s="92">
        <v>33107.199999999997</v>
      </c>
      <c r="E79" s="100">
        <f t="shared" si="3"/>
        <v>1</v>
      </c>
      <c r="F79" s="104">
        <v>21463</v>
      </c>
      <c r="G79" s="86">
        <f t="shared" ref="G79:G91" si="4">D79/F79</f>
        <v>1.5425243442202858</v>
      </c>
      <c r="H79" s="94"/>
      <c r="I79" s="95"/>
    </row>
    <row r="80" spans="1:9" ht="78.75" outlineLevel="3" x14ac:dyDescent="0.25">
      <c r="A80" s="46" t="s">
        <v>122</v>
      </c>
      <c r="B80" s="58" t="s">
        <v>121</v>
      </c>
      <c r="C80" s="91">
        <v>428489.13</v>
      </c>
      <c r="D80" s="92">
        <v>317290.26</v>
      </c>
      <c r="E80" s="100">
        <f t="shared" si="3"/>
        <v>0.74048613555261023</v>
      </c>
      <c r="F80" s="104">
        <v>259259.4</v>
      </c>
      <c r="G80" s="86">
        <f t="shared" si="4"/>
        <v>1.2238331956334081</v>
      </c>
      <c r="H80" s="94"/>
      <c r="I80" s="95"/>
    </row>
    <row r="81" spans="1:9" ht="110.25" outlineLevel="3" x14ac:dyDescent="0.25">
      <c r="A81" s="46" t="s">
        <v>124</v>
      </c>
      <c r="B81" s="58" t="s">
        <v>123</v>
      </c>
      <c r="C81" s="91">
        <v>11650100</v>
      </c>
      <c r="D81" s="92">
        <v>10677003.48</v>
      </c>
      <c r="E81" s="100">
        <f t="shared" si="3"/>
        <v>0.9164731186856766</v>
      </c>
      <c r="F81" s="104">
        <v>4892153.5199999996</v>
      </c>
      <c r="G81" s="86">
        <f t="shared" si="4"/>
        <v>2.1824751484904343</v>
      </c>
      <c r="H81" s="94"/>
      <c r="I81" s="95"/>
    </row>
    <row r="82" spans="1:9" ht="63" outlineLevel="3" x14ac:dyDescent="0.25">
      <c r="A82" s="46" t="s">
        <v>126</v>
      </c>
      <c r="B82" s="58" t="s">
        <v>125</v>
      </c>
      <c r="C82" s="91">
        <v>358344</v>
      </c>
      <c r="D82" s="92">
        <v>269511.3</v>
      </c>
      <c r="E82" s="100">
        <f t="shared" si="3"/>
        <v>0.75210216998191681</v>
      </c>
      <c r="F82" s="101">
        <v>0</v>
      </c>
      <c r="G82" s="86" t="e">
        <f t="shared" si="4"/>
        <v>#DIV/0!</v>
      </c>
      <c r="H82" s="94"/>
      <c r="I82" s="95"/>
    </row>
    <row r="83" spans="1:9" ht="63" outlineLevel="3" x14ac:dyDescent="0.25">
      <c r="A83" s="46" t="s">
        <v>128</v>
      </c>
      <c r="B83" s="58" t="s">
        <v>127</v>
      </c>
      <c r="C83" s="91">
        <v>1395192</v>
      </c>
      <c r="D83" s="92">
        <v>1395192</v>
      </c>
      <c r="E83" s="100">
        <f t="shared" si="3"/>
        <v>1</v>
      </c>
      <c r="F83" s="104">
        <v>2409527</v>
      </c>
      <c r="G83" s="86">
        <f t="shared" si="4"/>
        <v>0.57903148626265655</v>
      </c>
      <c r="H83" s="94"/>
      <c r="I83" s="95"/>
    </row>
    <row r="84" spans="1:9" ht="31.5" outlineLevel="3" x14ac:dyDescent="0.25">
      <c r="A84" s="46" t="s">
        <v>263</v>
      </c>
      <c r="B84" s="58" t="s">
        <v>137</v>
      </c>
      <c r="C84" s="91">
        <v>2016764</v>
      </c>
      <c r="D84" s="92">
        <v>2016764</v>
      </c>
      <c r="E84" s="100">
        <f t="shared" si="3"/>
        <v>1</v>
      </c>
      <c r="F84" s="101">
        <v>0</v>
      </c>
      <c r="G84" s="86" t="e">
        <f t="shared" si="4"/>
        <v>#DIV/0!</v>
      </c>
      <c r="H84" s="94"/>
      <c r="I84" s="95"/>
    </row>
    <row r="85" spans="1:9" ht="34.5" customHeight="1" outlineLevel="3" x14ac:dyDescent="0.25">
      <c r="A85" s="46" t="s">
        <v>130</v>
      </c>
      <c r="B85" s="58" t="s">
        <v>129</v>
      </c>
      <c r="C85" s="91">
        <v>272232</v>
      </c>
      <c r="D85" s="92">
        <v>272232</v>
      </c>
      <c r="E85" s="100">
        <f t="shared" si="3"/>
        <v>1</v>
      </c>
      <c r="F85" s="101">
        <v>0</v>
      </c>
      <c r="G85" s="86" t="e">
        <f t="shared" si="4"/>
        <v>#DIV/0!</v>
      </c>
      <c r="H85" s="94"/>
      <c r="I85" s="95"/>
    </row>
    <row r="86" spans="1:9" ht="34.5" customHeight="1" outlineLevel="3" x14ac:dyDescent="0.25">
      <c r="A86" s="105" t="s">
        <v>264</v>
      </c>
      <c r="B86" s="68" t="s">
        <v>259</v>
      </c>
      <c r="C86" s="110">
        <f>SUM(C87:C89)</f>
        <v>36910000</v>
      </c>
      <c r="D86" s="110">
        <f>SUM(D87:D89)</f>
        <v>34897381.590000004</v>
      </c>
      <c r="E86" s="111">
        <f t="shared" si="3"/>
        <v>0.9454722728257926</v>
      </c>
      <c r="F86" s="112">
        <f>SUM(F87:F89)</f>
        <v>17235163.300000001</v>
      </c>
      <c r="G86" s="109">
        <f t="shared" si="4"/>
        <v>2.0247781226418669</v>
      </c>
      <c r="H86" s="94"/>
      <c r="I86" s="95"/>
    </row>
    <row r="87" spans="1:9" ht="141.75" outlineLevel="3" x14ac:dyDescent="0.25">
      <c r="A87" s="46" t="s">
        <v>132</v>
      </c>
      <c r="B87" s="58" t="s">
        <v>131</v>
      </c>
      <c r="C87" s="91">
        <v>26910000</v>
      </c>
      <c r="D87" s="92">
        <v>24897381.59</v>
      </c>
      <c r="E87" s="100">
        <f t="shared" si="3"/>
        <v>0.92520927499070982</v>
      </c>
      <c r="F87" s="104">
        <v>7871574.2999999998</v>
      </c>
      <c r="G87" s="86">
        <f t="shared" si="4"/>
        <v>3.1629481779775617</v>
      </c>
      <c r="H87" s="94"/>
      <c r="I87" s="95"/>
    </row>
    <row r="88" spans="1:9" ht="78.75" outlineLevel="3" x14ac:dyDescent="0.25">
      <c r="A88" s="47" t="s">
        <v>265</v>
      </c>
      <c r="B88" s="66" t="s">
        <v>260</v>
      </c>
      <c r="C88" s="113">
        <v>0</v>
      </c>
      <c r="D88" s="114">
        <v>0</v>
      </c>
      <c r="E88" s="115" t="e">
        <f t="shared" si="3"/>
        <v>#DIV/0!</v>
      </c>
      <c r="F88" s="104">
        <v>124992</v>
      </c>
      <c r="G88" s="86">
        <f t="shared" si="4"/>
        <v>0</v>
      </c>
      <c r="H88" s="94"/>
      <c r="I88" s="95"/>
    </row>
    <row r="89" spans="1:9" ht="47.25" outlineLevel="3" x14ac:dyDescent="0.25">
      <c r="A89" s="69" t="s">
        <v>134</v>
      </c>
      <c r="B89" s="59" t="s">
        <v>133</v>
      </c>
      <c r="C89" s="113">
        <v>10000000</v>
      </c>
      <c r="D89" s="114">
        <v>10000000</v>
      </c>
      <c r="E89" s="115">
        <f t="shared" si="3"/>
        <v>1</v>
      </c>
      <c r="F89" s="116">
        <v>9238597</v>
      </c>
      <c r="G89" s="77">
        <f t="shared" si="4"/>
        <v>1.0824154360234568</v>
      </c>
      <c r="H89" s="94"/>
      <c r="I89" s="95"/>
    </row>
    <row r="90" spans="1:9" ht="31.5" outlineLevel="3" x14ac:dyDescent="0.25">
      <c r="A90" s="102" t="s">
        <v>266</v>
      </c>
      <c r="B90" s="67" t="s">
        <v>261</v>
      </c>
      <c r="C90" s="91">
        <v>0</v>
      </c>
      <c r="D90" s="91">
        <v>0</v>
      </c>
      <c r="E90" s="117" t="e">
        <f t="shared" si="3"/>
        <v>#DIV/0!</v>
      </c>
      <c r="F90" s="118">
        <v>166340.9</v>
      </c>
      <c r="H90" s="94"/>
      <c r="I90" s="95"/>
    </row>
    <row r="91" spans="1:9" s="90" customFormat="1" ht="94.5" outlineLevel="1" x14ac:dyDescent="0.25">
      <c r="A91" s="70" t="s">
        <v>135</v>
      </c>
      <c r="B91" s="71" t="s">
        <v>136</v>
      </c>
      <c r="C91" s="82">
        <v>0</v>
      </c>
      <c r="D91" s="82">
        <v>-89080.67</v>
      </c>
      <c r="E91" s="119"/>
      <c r="F91" s="120"/>
      <c r="G91" s="45" t="e">
        <f t="shared" si="4"/>
        <v>#DIV/0!</v>
      </c>
      <c r="H91" s="88"/>
      <c r="I91" s="89"/>
    </row>
    <row r="92" spans="1:9" ht="12.75" customHeight="1" x14ac:dyDescent="0.25">
      <c r="A92" s="121"/>
      <c r="B92" s="72"/>
      <c r="C92" s="122"/>
      <c r="D92" s="122"/>
      <c r="F92" s="81"/>
      <c r="G92" s="75"/>
    </row>
    <row r="93" spans="1:9" ht="12.75" customHeight="1" x14ac:dyDescent="0.25">
      <c r="A93" s="123"/>
      <c r="B93" s="129"/>
      <c r="C93" s="124"/>
      <c r="D93" s="124"/>
      <c r="F93" s="81"/>
      <c r="G93" s="75"/>
    </row>
    <row r="94" spans="1:9" ht="12.75" customHeight="1" x14ac:dyDescent="0.25">
      <c r="A94" s="74"/>
      <c r="B94" s="73"/>
      <c r="C94" s="125"/>
      <c r="D94" s="125"/>
      <c r="F94" s="81"/>
      <c r="G94" s="75"/>
    </row>
    <row r="95" spans="1:9" x14ac:dyDescent="0.25">
      <c r="C95" s="126"/>
      <c r="F95" s="81"/>
      <c r="G95" s="75"/>
    </row>
    <row r="96" spans="1:9" x14ac:dyDescent="0.25">
      <c r="C96" s="126"/>
      <c r="F96" s="81"/>
      <c r="G96" s="75"/>
    </row>
    <row r="97" spans="3:7" x14ac:dyDescent="0.25">
      <c r="C97" s="126"/>
      <c r="F97" s="81"/>
      <c r="G97" s="75"/>
    </row>
    <row r="98" spans="3:7" x14ac:dyDescent="0.25">
      <c r="C98" s="126"/>
      <c r="F98" s="81"/>
      <c r="G98" s="75"/>
    </row>
    <row r="99" spans="3:7" x14ac:dyDescent="0.25">
      <c r="C99" s="126"/>
      <c r="F99" s="81"/>
      <c r="G99" s="75"/>
    </row>
    <row r="100" spans="3:7" x14ac:dyDescent="0.25">
      <c r="C100" s="126"/>
      <c r="F100" s="81"/>
      <c r="G100" s="75"/>
    </row>
    <row r="101" spans="3:7" x14ac:dyDescent="0.25">
      <c r="C101" s="126"/>
      <c r="F101" s="81"/>
      <c r="G101" s="75"/>
    </row>
    <row r="102" spans="3:7" x14ac:dyDescent="0.25">
      <c r="C102" s="126"/>
      <c r="F102" s="81"/>
      <c r="G102" s="75"/>
    </row>
    <row r="103" spans="3:7" x14ac:dyDescent="0.25">
      <c r="C103" s="126"/>
      <c r="F103" s="81"/>
      <c r="G103" s="75"/>
    </row>
    <row r="104" spans="3:7" x14ac:dyDescent="0.25">
      <c r="C104" s="126"/>
      <c r="F104" s="81"/>
      <c r="G104" s="75"/>
    </row>
    <row r="105" spans="3:7" x14ac:dyDescent="0.25">
      <c r="C105" s="126"/>
      <c r="F105" s="81"/>
      <c r="G105" s="75"/>
    </row>
    <row r="106" spans="3:7" x14ac:dyDescent="0.25">
      <c r="C106" s="126"/>
      <c r="F106" s="81"/>
      <c r="G106" s="75"/>
    </row>
    <row r="107" spans="3:7" x14ac:dyDescent="0.25">
      <c r="C107" s="126"/>
      <c r="F107" s="81"/>
      <c r="G107" s="75"/>
    </row>
    <row r="108" spans="3:7" x14ac:dyDescent="0.25">
      <c r="C108" s="126"/>
      <c r="F108" s="81"/>
      <c r="G108" s="75"/>
    </row>
    <row r="109" spans="3:7" x14ac:dyDescent="0.25">
      <c r="C109" s="126"/>
      <c r="F109" s="81"/>
      <c r="G109" s="75"/>
    </row>
    <row r="110" spans="3:7" x14ac:dyDescent="0.25">
      <c r="C110" s="126"/>
      <c r="F110" s="81"/>
      <c r="G110" s="75"/>
    </row>
    <row r="111" spans="3:7" x14ac:dyDescent="0.25">
      <c r="C111" s="126"/>
      <c r="F111" s="81"/>
      <c r="G111" s="75"/>
    </row>
    <row r="112" spans="3:7" x14ac:dyDescent="0.25">
      <c r="C112" s="126"/>
      <c r="F112" s="81"/>
      <c r="G112" s="75"/>
    </row>
    <row r="113" spans="3:7" x14ac:dyDescent="0.25">
      <c r="C113" s="126"/>
      <c r="F113" s="81"/>
      <c r="G113" s="75"/>
    </row>
    <row r="114" spans="3:7" x14ac:dyDescent="0.25">
      <c r="C114" s="126"/>
      <c r="F114" s="81"/>
      <c r="G114" s="75"/>
    </row>
    <row r="115" spans="3:7" x14ac:dyDescent="0.25">
      <c r="C115" s="126"/>
      <c r="F115" s="81"/>
      <c r="G115" s="75"/>
    </row>
    <row r="116" spans="3:7" x14ac:dyDescent="0.25">
      <c r="C116" s="126"/>
      <c r="F116" s="81"/>
      <c r="G116" s="75"/>
    </row>
    <row r="117" spans="3:7" x14ac:dyDescent="0.25">
      <c r="C117" s="126"/>
      <c r="F117" s="81"/>
      <c r="G117" s="75"/>
    </row>
    <row r="118" spans="3:7" x14ac:dyDescent="0.25">
      <c r="C118" s="126"/>
      <c r="F118" s="81"/>
      <c r="G118" s="75"/>
    </row>
    <row r="119" spans="3:7" x14ac:dyDescent="0.25">
      <c r="C119" s="126"/>
      <c r="F119" s="81"/>
      <c r="G119" s="75"/>
    </row>
    <row r="120" spans="3:7" x14ac:dyDescent="0.25">
      <c r="C120" s="126"/>
      <c r="F120" s="81"/>
      <c r="G120" s="75"/>
    </row>
    <row r="121" spans="3:7" x14ac:dyDescent="0.25">
      <c r="C121" s="126"/>
      <c r="F121" s="81"/>
      <c r="G121" s="75"/>
    </row>
    <row r="122" spans="3:7" x14ac:dyDescent="0.25">
      <c r="C122" s="126"/>
      <c r="F122" s="81"/>
      <c r="G122" s="75"/>
    </row>
    <row r="123" spans="3:7" x14ac:dyDescent="0.25">
      <c r="C123" s="126"/>
      <c r="F123" s="81"/>
      <c r="G123" s="75"/>
    </row>
    <row r="124" spans="3:7" x14ac:dyDescent="0.25">
      <c r="C124" s="126"/>
      <c r="F124" s="81"/>
      <c r="G124" s="75"/>
    </row>
    <row r="125" spans="3:7" x14ac:dyDescent="0.25">
      <c r="C125" s="126"/>
      <c r="F125" s="81"/>
      <c r="G125" s="75"/>
    </row>
    <row r="126" spans="3:7" x14ac:dyDescent="0.25">
      <c r="C126" s="126"/>
      <c r="F126" s="81"/>
      <c r="G126" s="75"/>
    </row>
    <row r="127" spans="3:7" x14ac:dyDescent="0.25">
      <c r="C127" s="126"/>
      <c r="F127" s="81"/>
      <c r="G127" s="75"/>
    </row>
    <row r="128" spans="3:7" x14ac:dyDescent="0.25">
      <c r="C128" s="126"/>
      <c r="F128" s="81"/>
      <c r="G128" s="75"/>
    </row>
    <row r="129" spans="3:7" x14ac:dyDescent="0.25">
      <c r="C129" s="126"/>
      <c r="F129" s="81"/>
      <c r="G129" s="75"/>
    </row>
    <row r="130" spans="3:7" x14ac:dyDescent="0.25">
      <c r="C130" s="126"/>
      <c r="F130" s="81"/>
      <c r="G130" s="75"/>
    </row>
    <row r="131" spans="3:7" x14ac:dyDescent="0.25">
      <c r="C131" s="126"/>
      <c r="F131" s="81"/>
      <c r="G131" s="75"/>
    </row>
    <row r="132" spans="3:7" x14ac:dyDescent="0.25">
      <c r="C132" s="126"/>
      <c r="F132" s="81"/>
      <c r="G132" s="75"/>
    </row>
    <row r="133" spans="3:7" x14ac:dyDescent="0.25">
      <c r="C133" s="126"/>
      <c r="F133" s="81"/>
      <c r="G133" s="75"/>
    </row>
    <row r="134" spans="3:7" x14ac:dyDescent="0.25">
      <c r="C134" s="126"/>
      <c r="F134" s="81"/>
      <c r="G134" s="75"/>
    </row>
    <row r="135" spans="3:7" x14ac:dyDescent="0.25">
      <c r="C135" s="126"/>
      <c r="F135" s="81"/>
      <c r="G135" s="75"/>
    </row>
    <row r="136" spans="3:7" x14ac:dyDescent="0.25">
      <c r="C136" s="126"/>
      <c r="F136" s="81"/>
      <c r="G136" s="75"/>
    </row>
    <row r="137" spans="3:7" x14ac:dyDescent="0.25">
      <c r="C137" s="126"/>
      <c r="F137" s="81"/>
      <c r="G137" s="75"/>
    </row>
    <row r="138" spans="3:7" x14ac:dyDescent="0.25">
      <c r="C138" s="126"/>
      <c r="F138" s="81"/>
      <c r="G138" s="75"/>
    </row>
    <row r="139" spans="3:7" x14ac:dyDescent="0.25">
      <c r="C139" s="126"/>
      <c r="F139" s="81"/>
      <c r="G139" s="75"/>
    </row>
    <row r="140" spans="3:7" x14ac:dyDescent="0.25">
      <c r="C140" s="126"/>
      <c r="F140" s="81"/>
      <c r="G140" s="75"/>
    </row>
    <row r="141" spans="3:7" x14ac:dyDescent="0.25">
      <c r="C141" s="126"/>
      <c r="F141" s="81"/>
      <c r="G141" s="75"/>
    </row>
    <row r="142" spans="3:7" x14ac:dyDescent="0.25">
      <c r="C142" s="126"/>
      <c r="F142" s="81"/>
      <c r="G142" s="75"/>
    </row>
    <row r="143" spans="3:7" x14ac:dyDescent="0.25">
      <c r="C143" s="126"/>
      <c r="F143" s="81"/>
      <c r="G143" s="75"/>
    </row>
    <row r="144" spans="3:7" x14ac:dyDescent="0.25">
      <c r="C144" s="126"/>
      <c r="F144" s="81"/>
      <c r="G144" s="75"/>
    </row>
    <row r="145" spans="3:7" x14ac:dyDescent="0.25">
      <c r="C145" s="126"/>
      <c r="F145" s="81"/>
      <c r="G145" s="75"/>
    </row>
    <row r="146" spans="3:7" x14ac:dyDescent="0.25">
      <c r="C146" s="126"/>
      <c r="F146" s="81"/>
      <c r="G146" s="75"/>
    </row>
    <row r="147" spans="3:7" x14ac:dyDescent="0.25">
      <c r="C147" s="126"/>
      <c r="F147" s="81"/>
      <c r="G147" s="75"/>
    </row>
    <row r="148" spans="3:7" x14ac:dyDescent="0.25">
      <c r="C148" s="126"/>
      <c r="F148" s="81"/>
      <c r="G148" s="75"/>
    </row>
    <row r="149" spans="3:7" x14ac:dyDescent="0.25">
      <c r="C149" s="126"/>
      <c r="F149" s="81"/>
      <c r="G149" s="75"/>
    </row>
    <row r="150" spans="3:7" x14ac:dyDescent="0.25">
      <c r="C150" s="126"/>
      <c r="F150" s="81"/>
      <c r="G150" s="75"/>
    </row>
    <row r="151" spans="3:7" x14ac:dyDescent="0.25">
      <c r="C151" s="126"/>
      <c r="F151" s="81"/>
      <c r="G151" s="75"/>
    </row>
    <row r="152" spans="3:7" x14ac:dyDescent="0.25">
      <c r="C152" s="126"/>
      <c r="F152" s="81"/>
      <c r="G152" s="75"/>
    </row>
    <row r="153" spans="3:7" x14ac:dyDescent="0.25">
      <c r="C153" s="126"/>
      <c r="F153" s="81"/>
      <c r="G153" s="75"/>
    </row>
    <row r="154" spans="3:7" x14ac:dyDescent="0.25">
      <c r="C154" s="126"/>
      <c r="F154" s="81"/>
      <c r="G154" s="75"/>
    </row>
    <row r="155" spans="3:7" x14ac:dyDescent="0.25">
      <c r="C155" s="126"/>
      <c r="F155" s="81"/>
      <c r="G155" s="75"/>
    </row>
    <row r="156" spans="3:7" x14ac:dyDescent="0.25">
      <c r="C156" s="126"/>
      <c r="F156" s="81"/>
      <c r="G156" s="75"/>
    </row>
    <row r="157" spans="3:7" x14ac:dyDescent="0.25">
      <c r="C157" s="126"/>
      <c r="F157" s="81"/>
      <c r="G157" s="75"/>
    </row>
    <row r="158" spans="3:7" x14ac:dyDescent="0.25">
      <c r="C158" s="126"/>
      <c r="F158" s="81"/>
      <c r="G158" s="75"/>
    </row>
    <row r="159" spans="3:7" x14ac:dyDescent="0.25">
      <c r="C159" s="126"/>
      <c r="F159" s="81"/>
      <c r="G159" s="75"/>
    </row>
    <row r="160" spans="3:7" x14ac:dyDescent="0.25">
      <c r="C160" s="126"/>
      <c r="F160" s="81"/>
      <c r="G160" s="75"/>
    </row>
    <row r="161" spans="3:7" x14ac:dyDescent="0.25">
      <c r="C161" s="126"/>
      <c r="F161" s="81"/>
      <c r="G161" s="75"/>
    </row>
    <row r="162" spans="3:7" x14ac:dyDescent="0.25">
      <c r="C162" s="126"/>
      <c r="F162" s="81"/>
      <c r="G162" s="75"/>
    </row>
    <row r="163" spans="3:7" x14ac:dyDescent="0.25">
      <c r="C163" s="126"/>
      <c r="F163" s="81"/>
      <c r="G163" s="75"/>
    </row>
    <row r="164" spans="3:7" x14ac:dyDescent="0.25">
      <c r="C164" s="126"/>
      <c r="F164" s="81"/>
      <c r="G164" s="75"/>
    </row>
    <row r="165" spans="3:7" x14ac:dyDescent="0.25">
      <c r="C165" s="126"/>
      <c r="F165" s="81"/>
      <c r="G165" s="75"/>
    </row>
    <row r="166" spans="3:7" x14ac:dyDescent="0.25">
      <c r="C166" s="126"/>
      <c r="F166" s="81"/>
      <c r="G166" s="75"/>
    </row>
    <row r="167" spans="3:7" x14ac:dyDescent="0.25">
      <c r="C167" s="126"/>
      <c r="F167" s="81"/>
      <c r="G167" s="75"/>
    </row>
    <row r="168" spans="3:7" x14ac:dyDescent="0.25">
      <c r="C168" s="126"/>
      <c r="F168" s="81"/>
      <c r="G168" s="75"/>
    </row>
    <row r="169" spans="3:7" x14ac:dyDescent="0.25">
      <c r="C169" s="126"/>
      <c r="F169" s="81"/>
      <c r="G169" s="75"/>
    </row>
    <row r="170" spans="3:7" x14ac:dyDescent="0.25">
      <c r="C170" s="126"/>
      <c r="F170" s="81"/>
      <c r="G170" s="75"/>
    </row>
    <row r="171" spans="3:7" x14ac:dyDescent="0.25">
      <c r="C171" s="126"/>
      <c r="F171" s="81"/>
      <c r="G171" s="75"/>
    </row>
    <row r="172" spans="3:7" x14ac:dyDescent="0.25">
      <c r="C172" s="126"/>
      <c r="F172" s="81"/>
      <c r="G172" s="75"/>
    </row>
    <row r="173" spans="3:7" x14ac:dyDescent="0.25">
      <c r="C173" s="126"/>
      <c r="F173" s="81"/>
      <c r="G173" s="75"/>
    </row>
    <row r="174" spans="3:7" x14ac:dyDescent="0.25">
      <c r="C174" s="126"/>
      <c r="F174" s="81"/>
      <c r="G174" s="75"/>
    </row>
    <row r="175" spans="3:7" x14ac:dyDescent="0.25">
      <c r="C175" s="126"/>
      <c r="F175" s="81"/>
      <c r="G175" s="75"/>
    </row>
    <row r="176" spans="3:7" x14ac:dyDescent="0.25">
      <c r="C176" s="126"/>
      <c r="F176" s="81"/>
      <c r="G176" s="75"/>
    </row>
    <row r="177" spans="3:7" x14ac:dyDescent="0.25">
      <c r="C177" s="126"/>
      <c r="F177" s="81"/>
      <c r="G177" s="75"/>
    </row>
    <row r="178" spans="3:7" x14ac:dyDescent="0.25">
      <c r="C178" s="126"/>
      <c r="F178" s="81"/>
      <c r="G178" s="75"/>
    </row>
    <row r="179" spans="3:7" x14ac:dyDescent="0.25">
      <c r="C179" s="126"/>
      <c r="F179" s="81"/>
      <c r="G179" s="75"/>
    </row>
    <row r="180" spans="3:7" x14ac:dyDescent="0.25">
      <c r="C180" s="126"/>
      <c r="F180" s="81"/>
      <c r="G180" s="75"/>
    </row>
    <row r="181" spans="3:7" x14ac:dyDescent="0.25">
      <c r="C181" s="126"/>
      <c r="F181" s="81"/>
      <c r="G181" s="75"/>
    </row>
    <row r="182" spans="3:7" x14ac:dyDescent="0.25">
      <c r="C182" s="126"/>
      <c r="F182" s="81"/>
      <c r="G182" s="75"/>
    </row>
    <row r="183" spans="3:7" x14ac:dyDescent="0.25">
      <c r="C183" s="126"/>
      <c r="F183" s="81"/>
      <c r="G183" s="75"/>
    </row>
    <row r="184" spans="3:7" x14ac:dyDescent="0.25">
      <c r="C184" s="126"/>
      <c r="F184" s="81"/>
      <c r="G184" s="75"/>
    </row>
    <row r="185" spans="3:7" x14ac:dyDescent="0.25">
      <c r="C185" s="126"/>
      <c r="F185" s="81"/>
      <c r="G185" s="75"/>
    </row>
    <row r="186" spans="3:7" x14ac:dyDescent="0.25">
      <c r="C186" s="126"/>
      <c r="F186" s="81"/>
      <c r="G186" s="75"/>
    </row>
    <row r="187" spans="3:7" x14ac:dyDescent="0.25">
      <c r="C187" s="126"/>
      <c r="F187" s="81"/>
      <c r="G187" s="75"/>
    </row>
    <row r="188" spans="3:7" x14ac:dyDescent="0.25">
      <c r="C188" s="126"/>
      <c r="F188" s="81"/>
      <c r="G188" s="75"/>
    </row>
    <row r="189" spans="3:7" x14ac:dyDescent="0.25">
      <c r="C189" s="126"/>
      <c r="F189" s="81"/>
      <c r="G189" s="75"/>
    </row>
    <row r="190" spans="3:7" x14ac:dyDescent="0.25">
      <c r="C190" s="126"/>
      <c r="F190" s="81"/>
      <c r="G190" s="75"/>
    </row>
    <row r="191" spans="3:7" x14ac:dyDescent="0.25">
      <c r="C191" s="126"/>
      <c r="F191" s="81"/>
      <c r="G191" s="75"/>
    </row>
    <row r="192" spans="3:7" x14ac:dyDescent="0.25">
      <c r="C192" s="126"/>
      <c r="F192" s="81"/>
      <c r="G192" s="75"/>
    </row>
    <row r="193" spans="3:7" x14ac:dyDescent="0.25">
      <c r="C193" s="126"/>
      <c r="F193" s="81"/>
      <c r="G193" s="75"/>
    </row>
    <row r="194" spans="3:7" x14ac:dyDescent="0.25">
      <c r="C194" s="126"/>
      <c r="F194" s="81"/>
      <c r="G194" s="75"/>
    </row>
    <row r="195" spans="3:7" x14ac:dyDescent="0.25">
      <c r="C195" s="126"/>
      <c r="F195" s="81"/>
      <c r="G195" s="75"/>
    </row>
    <row r="196" spans="3:7" x14ac:dyDescent="0.25">
      <c r="C196" s="126"/>
      <c r="F196" s="81"/>
      <c r="G196" s="75"/>
    </row>
    <row r="197" spans="3:7" x14ac:dyDescent="0.25">
      <c r="C197" s="126"/>
      <c r="F197" s="81"/>
      <c r="G197" s="75"/>
    </row>
    <row r="198" spans="3:7" x14ac:dyDescent="0.25">
      <c r="C198" s="126"/>
      <c r="F198" s="81"/>
      <c r="G198" s="75"/>
    </row>
    <row r="199" spans="3:7" x14ac:dyDescent="0.25">
      <c r="C199" s="126"/>
      <c r="F199" s="81"/>
      <c r="G199" s="75"/>
    </row>
    <row r="200" spans="3:7" x14ac:dyDescent="0.25">
      <c r="C200" s="126"/>
      <c r="F200" s="81"/>
      <c r="G200" s="75"/>
    </row>
    <row r="201" spans="3:7" x14ac:dyDescent="0.25">
      <c r="C201" s="126"/>
      <c r="F201" s="81"/>
      <c r="G201" s="75"/>
    </row>
    <row r="202" spans="3:7" x14ac:dyDescent="0.25">
      <c r="C202" s="126"/>
      <c r="F202" s="81"/>
      <c r="G202" s="75"/>
    </row>
    <row r="203" spans="3:7" x14ac:dyDescent="0.25">
      <c r="C203" s="126"/>
      <c r="F203" s="81"/>
      <c r="G203" s="75"/>
    </row>
    <row r="204" spans="3:7" x14ac:dyDescent="0.25">
      <c r="C204" s="126"/>
      <c r="F204" s="81"/>
      <c r="G204" s="75"/>
    </row>
    <row r="205" spans="3:7" x14ac:dyDescent="0.25">
      <c r="C205" s="126"/>
      <c r="F205" s="81"/>
      <c r="G205" s="75"/>
    </row>
    <row r="206" spans="3:7" x14ac:dyDescent="0.25">
      <c r="C206" s="126"/>
      <c r="F206" s="81"/>
      <c r="G206" s="75"/>
    </row>
    <row r="207" spans="3:7" x14ac:dyDescent="0.25">
      <c r="C207" s="126"/>
      <c r="F207" s="81"/>
      <c r="G207" s="75"/>
    </row>
    <row r="208" spans="3:7" x14ac:dyDescent="0.25">
      <c r="C208" s="126"/>
      <c r="F208" s="81"/>
      <c r="G208" s="75"/>
    </row>
    <row r="209" spans="3:7" x14ac:dyDescent="0.25">
      <c r="C209" s="126"/>
      <c r="F209" s="81"/>
      <c r="G209" s="75"/>
    </row>
    <row r="210" spans="3:7" x14ac:dyDescent="0.25">
      <c r="C210" s="126"/>
      <c r="F210" s="81"/>
      <c r="G210" s="75"/>
    </row>
    <row r="211" spans="3:7" x14ac:dyDescent="0.25">
      <c r="C211" s="126"/>
      <c r="F211" s="81"/>
      <c r="G211" s="75"/>
    </row>
    <row r="212" spans="3:7" x14ac:dyDescent="0.25">
      <c r="C212" s="126"/>
      <c r="F212" s="81"/>
      <c r="G212" s="75"/>
    </row>
    <row r="213" spans="3:7" x14ac:dyDescent="0.25">
      <c r="C213" s="126"/>
      <c r="F213" s="81"/>
      <c r="G213" s="75"/>
    </row>
    <row r="214" spans="3:7" x14ac:dyDescent="0.25">
      <c r="C214" s="126"/>
      <c r="F214" s="81"/>
      <c r="G214" s="75"/>
    </row>
    <row r="215" spans="3:7" x14ac:dyDescent="0.25">
      <c r="C215" s="126"/>
      <c r="F215" s="81"/>
      <c r="G215" s="75"/>
    </row>
    <row r="216" spans="3:7" x14ac:dyDescent="0.25">
      <c r="C216" s="126"/>
      <c r="F216" s="81"/>
      <c r="G216" s="75"/>
    </row>
    <row r="217" spans="3:7" x14ac:dyDescent="0.25">
      <c r="C217" s="126"/>
      <c r="F217" s="81"/>
      <c r="G217" s="75"/>
    </row>
    <row r="218" spans="3:7" x14ac:dyDescent="0.25">
      <c r="C218" s="126"/>
      <c r="F218" s="81"/>
      <c r="G218" s="75"/>
    </row>
    <row r="219" spans="3:7" x14ac:dyDescent="0.25">
      <c r="C219" s="126"/>
      <c r="F219" s="81"/>
      <c r="G219" s="75"/>
    </row>
    <row r="220" spans="3:7" x14ac:dyDescent="0.25">
      <c r="C220" s="126"/>
      <c r="F220" s="81"/>
      <c r="G220" s="75"/>
    </row>
    <row r="221" spans="3:7" x14ac:dyDescent="0.25">
      <c r="C221" s="126"/>
      <c r="F221" s="81"/>
      <c r="G221" s="75"/>
    </row>
    <row r="222" spans="3:7" x14ac:dyDescent="0.25">
      <c r="C222" s="126"/>
      <c r="F222" s="81"/>
      <c r="G222" s="75"/>
    </row>
    <row r="223" spans="3:7" x14ac:dyDescent="0.25">
      <c r="C223" s="126"/>
      <c r="F223" s="81"/>
      <c r="G223" s="75"/>
    </row>
    <row r="224" spans="3:7" x14ac:dyDescent="0.25">
      <c r="C224" s="126"/>
      <c r="F224" s="81"/>
      <c r="G224" s="75"/>
    </row>
    <row r="225" spans="3:7" x14ac:dyDescent="0.25">
      <c r="C225" s="126"/>
      <c r="F225" s="81"/>
      <c r="G225" s="75"/>
    </row>
    <row r="226" spans="3:7" x14ac:dyDescent="0.25">
      <c r="C226" s="126"/>
      <c r="F226" s="81"/>
      <c r="G226" s="75"/>
    </row>
    <row r="227" spans="3:7" x14ac:dyDescent="0.25">
      <c r="C227" s="126"/>
      <c r="F227" s="81"/>
      <c r="G227" s="75"/>
    </row>
    <row r="228" spans="3:7" x14ac:dyDescent="0.25">
      <c r="C228" s="126"/>
      <c r="F228" s="81"/>
      <c r="G228" s="75"/>
    </row>
    <row r="229" spans="3:7" x14ac:dyDescent="0.25">
      <c r="C229" s="126"/>
      <c r="F229" s="81"/>
      <c r="G229" s="75"/>
    </row>
    <row r="230" spans="3:7" x14ac:dyDescent="0.25">
      <c r="C230" s="126"/>
      <c r="F230" s="81"/>
      <c r="G230" s="75"/>
    </row>
    <row r="231" spans="3:7" x14ac:dyDescent="0.25">
      <c r="C231" s="126"/>
      <c r="F231" s="81"/>
      <c r="G231" s="75"/>
    </row>
    <row r="232" spans="3:7" x14ac:dyDescent="0.25">
      <c r="C232" s="126"/>
      <c r="F232" s="81"/>
      <c r="G232" s="75"/>
    </row>
    <row r="233" spans="3:7" x14ac:dyDescent="0.25">
      <c r="C233" s="126"/>
      <c r="F233" s="81"/>
      <c r="G233" s="75"/>
    </row>
    <row r="234" spans="3:7" x14ac:dyDescent="0.25">
      <c r="C234" s="126"/>
      <c r="F234" s="81"/>
      <c r="G234" s="75"/>
    </row>
    <row r="235" spans="3:7" x14ac:dyDescent="0.25">
      <c r="C235" s="126"/>
      <c r="F235" s="81"/>
      <c r="G235" s="75"/>
    </row>
    <row r="236" spans="3:7" x14ac:dyDescent="0.25">
      <c r="C236" s="126"/>
      <c r="F236" s="81"/>
      <c r="G236" s="75"/>
    </row>
    <row r="237" spans="3:7" x14ac:dyDescent="0.25">
      <c r="C237" s="126"/>
      <c r="F237" s="81"/>
      <c r="G237" s="75"/>
    </row>
    <row r="238" spans="3:7" x14ac:dyDescent="0.25">
      <c r="C238" s="126"/>
      <c r="F238" s="81"/>
      <c r="G238" s="75"/>
    </row>
    <row r="239" spans="3:7" x14ac:dyDescent="0.25">
      <c r="C239" s="126"/>
      <c r="F239" s="81"/>
      <c r="G239" s="75"/>
    </row>
    <row r="240" spans="3:7" x14ac:dyDescent="0.25">
      <c r="C240" s="126"/>
      <c r="F240" s="81"/>
      <c r="G240" s="75"/>
    </row>
    <row r="241" spans="3:7" x14ac:dyDescent="0.25">
      <c r="C241" s="126"/>
      <c r="F241" s="81"/>
      <c r="G241" s="75"/>
    </row>
    <row r="242" spans="3:7" x14ac:dyDescent="0.25">
      <c r="C242" s="126"/>
      <c r="F242" s="81"/>
      <c r="G242" s="75"/>
    </row>
    <row r="243" spans="3:7" x14ac:dyDescent="0.25">
      <c r="C243" s="126"/>
      <c r="F243" s="81"/>
      <c r="G243" s="75"/>
    </row>
    <row r="244" spans="3:7" x14ac:dyDescent="0.25">
      <c r="C244" s="126"/>
      <c r="F244" s="81"/>
      <c r="G244" s="75"/>
    </row>
    <row r="245" spans="3:7" x14ac:dyDescent="0.25">
      <c r="C245" s="126"/>
      <c r="F245" s="81"/>
      <c r="G245" s="75"/>
    </row>
    <row r="246" spans="3:7" x14ac:dyDescent="0.25">
      <c r="C246" s="126"/>
      <c r="F246" s="81"/>
      <c r="G246" s="75"/>
    </row>
    <row r="247" spans="3:7" x14ac:dyDescent="0.25">
      <c r="C247" s="126"/>
      <c r="F247" s="81"/>
      <c r="G247" s="75"/>
    </row>
    <row r="248" spans="3:7" x14ac:dyDescent="0.25">
      <c r="C248" s="126"/>
      <c r="F248" s="81"/>
      <c r="G248" s="75"/>
    </row>
    <row r="249" spans="3:7" x14ac:dyDescent="0.25">
      <c r="C249" s="126"/>
      <c r="F249" s="81"/>
      <c r="G249" s="75"/>
    </row>
    <row r="250" spans="3:7" x14ac:dyDescent="0.25">
      <c r="C250" s="126"/>
      <c r="F250" s="81"/>
      <c r="G250" s="75"/>
    </row>
    <row r="251" spans="3:7" x14ac:dyDescent="0.25">
      <c r="C251" s="126"/>
      <c r="F251" s="81"/>
      <c r="G251" s="75"/>
    </row>
    <row r="252" spans="3:7" x14ac:dyDescent="0.25">
      <c r="C252" s="126"/>
      <c r="F252" s="81"/>
      <c r="G252" s="75"/>
    </row>
    <row r="253" spans="3:7" x14ac:dyDescent="0.25">
      <c r="C253" s="126"/>
      <c r="F253" s="81"/>
      <c r="G253" s="75"/>
    </row>
    <row r="254" spans="3:7" x14ac:dyDescent="0.25">
      <c r="C254" s="126"/>
      <c r="F254" s="81"/>
      <c r="G254" s="75"/>
    </row>
    <row r="255" spans="3:7" x14ac:dyDescent="0.25">
      <c r="C255" s="126"/>
      <c r="F255" s="81"/>
      <c r="G255" s="75"/>
    </row>
    <row r="256" spans="3:7" x14ac:dyDescent="0.25">
      <c r="C256" s="126"/>
      <c r="F256" s="81"/>
      <c r="G256" s="75"/>
    </row>
    <row r="257" spans="3:7" x14ac:dyDescent="0.25">
      <c r="C257" s="126"/>
      <c r="F257" s="81"/>
      <c r="G257" s="75"/>
    </row>
    <row r="258" spans="3:7" x14ac:dyDescent="0.25">
      <c r="C258" s="126"/>
      <c r="F258" s="81"/>
      <c r="G258" s="75"/>
    </row>
    <row r="259" spans="3:7" x14ac:dyDescent="0.25">
      <c r="C259" s="126"/>
      <c r="F259" s="81"/>
      <c r="G259" s="75"/>
    </row>
    <row r="260" spans="3:7" x14ac:dyDescent="0.25">
      <c r="C260" s="126"/>
      <c r="F260" s="81"/>
      <c r="G260" s="75"/>
    </row>
    <row r="261" spans="3:7" x14ac:dyDescent="0.25">
      <c r="C261" s="126"/>
      <c r="F261" s="81"/>
      <c r="G261" s="75"/>
    </row>
    <row r="262" spans="3:7" x14ac:dyDescent="0.25">
      <c r="C262" s="126"/>
      <c r="F262" s="81"/>
      <c r="G262" s="75"/>
    </row>
    <row r="263" spans="3:7" x14ac:dyDescent="0.25">
      <c r="C263" s="126"/>
      <c r="F263" s="81"/>
      <c r="G263" s="75"/>
    </row>
    <row r="264" spans="3:7" x14ac:dyDescent="0.25">
      <c r="C264" s="126"/>
      <c r="F264" s="81"/>
      <c r="G264" s="75"/>
    </row>
    <row r="265" spans="3:7" x14ac:dyDescent="0.25">
      <c r="C265" s="126"/>
      <c r="F265" s="81"/>
      <c r="G265" s="75"/>
    </row>
    <row r="266" spans="3:7" x14ac:dyDescent="0.25">
      <c r="C266" s="126"/>
      <c r="F266" s="81"/>
      <c r="G266" s="75"/>
    </row>
    <row r="267" spans="3:7" x14ac:dyDescent="0.25">
      <c r="C267" s="126"/>
      <c r="F267" s="81"/>
      <c r="G267" s="75"/>
    </row>
    <row r="268" spans="3:7" x14ac:dyDescent="0.25">
      <c r="C268" s="126"/>
      <c r="F268" s="81"/>
      <c r="G268" s="75"/>
    </row>
    <row r="269" spans="3:7" x14ac:dyDescent="0.25">
      <c r="C269" s="126"/>
      <c r="F269" s="81"/>
      <c r="G269" s="75"/>
    </row>
    <row r="270" spans="3:7" x14ac:dyDescent="0.25">
      <c r="C270" s="126"/>
      <c r="F270" s="81"/>
      <c r="G270" s="75"/>
    </row>
    <row r="271" spans="3:7" x14ac:dyDescent="0.25">
      <c r="C271" s="126"/>
      <c r="F271" s="81"/>
      <c r="G271" s="75"/>
    </row>
    <row r="272" spans="3:7" x14ac:dyDescent="0.25">
      <c r="C272" s="126"/>
      <c r="F272" s="81"/>
      <c r="G272" s="75"/>
    </row>
    <row r="273" spans="3:7" x14ac:dyDescent="0.25">
      <c r="C273" s="126"/>
      <c r="F273" s="81"/>
      <c r="G273" s="75"/>
    </row>
    <row r="274" spans="3:7" x14ac:dyDescent="0.25">
      <c r="C274" s="126"/>
      <c r="F274" s="81"/>
      <c r="G274" s="75"/>
    </row>
    <row r="275" spans="3:7" x14ac:dyDescent="0.25">
      <c r="C275" s="126"/>
      <c r="F275" s="81"/>
      <c r="G275" s="75"/>
    </row>
    <row r="276" spans="3:7" x14ac:dyDescent="0.25">
      <c r="C276" s="126"/>
      <c r="F276" s="81"/>
      <c r="G276" s="75"/>
    </row>
    <row r="277" spans="3:7" x14ac:dyDescent="0.25">
      <c r="C277" s="126"/>
      <c r="F277" s="81"/>
      <c r="G277" s="75"/>
    </row>
    <row r="278" spans="3:7" x14ac:dyDescent="0.25">
      <c r="C278" s="126"/>
      <c r="F278" s="81"/>
      <c r="G278" s="75"/>
    </row>
    <row r="279" spans="3:7" x14ac:dyDescent="0.25">
      <c r="C279" s="126"/>
      <c r="F279" s="81"/>
      <c r="G279" s="75"/>
    </row>
    <row r="280" spans="3:7" x14ac:dyDescent="0.25">
      <c r="C280" s="126"/>
      <c r="F280" s="81"/>
      <c r="G280" s="75"/>
    </row>
    <row r="281" spans="3:7" x14ac:dyDescent="0.25">
      <c r="C281" s="126"/>
      <c r="F281" s="81"/>
      <c r="G281" s="75"/>
    </row>
    <row r="282" spans="3:7" x14ac:dyDescent="0.25">
      <c r="C282" s="126"/>
      <c r="F282" s="81"/>
      <c r="G282" s="75"/>
    </row>
    <row r="283" spans="3:7" x14ac:dyDescent="0.25">
      <c r="C283" s="126"/>
      <c r="F283" s="81"/>
      <c r="G283" s="75"/>
    </row>
    <row r="284" spans="3:7" x14ac:dyDescent="0.25">
      <c r="C284" s="126"/>
      <c r="F284" s="81"/>
      <c r="G284" s="75"/>
    </row>
    <row r="285" spans="3:7" x14ac:dyDescent="0.25">
      <c r="C285" s="126"/>
      <c r="F285" s="81"/>
      <c r="G285" s="75"/>
    </row>
    <row r="286" spans="3:7" x14ac:dyDescent="0.25">
      <c r="C286" s="126"/>
      <c r="F286" s="81"/>
      <c r="G286" s="75"/>
    </row>
    <row r="287" spans="3:7" x14ac:dyDescent="0.25">
      <c r="C287" s="126"/>
      <c r="F287" s="81"/>
      <c r="G287" s="75"/>
    </row>
    <row r="288" spans="3:7" x14ac:dyDescent="0.25">
      <c r="C288" s="126"/>
      <c r="F288" s="81"/>
      <c r="G288" s="75"/>
    </row>
    <row r="289" spans="3:7" x14ac:dyDescent="0.25">
      <c r="C289" s="126"/>
      <c r="F289" s="81"/>
      <c r="G289" s="75"/>
    </row>
    <row r="290" spans="3:7" x14ac:dyDescent="0.25">
      <c r="C290" s="126"/>
      <c r="F290" s="81"/>
      <c r="G290" s="75"/>
    </row>
    <row r="291" spans="3:7" x14ac:dyDescent="0.25">
      <c r="C291" s="126"/>
      <c r="F291" s="81"/>
      <c r="G291" s="75"/>
    </row>
    <row r="292" spans="3:7" x14ac:dyDescent="0.25">
      <c r="C292" s="126"/>
      <c r="F292" s="81"/>
      <c r="G292" s="75"/>
    </row>
    <row r="293" spans="3:7" x14ac:dyDescent="0.25">
      <c r="C293" s="126"/>
      <c r="F293" s="81"/>
      <c r="G293" s="75"/>
    </row>
    <row r="294" spans="3:7" x14ac:dyDescent="0.25">
      <c r="C294" s="126"/>
      <c r="F294" s="81"/>
      <c r="G294" s="75"/>
    </row>
    <row r="295" spans="3:7" x14ac:dyDescent="0.25">
      <c r="C295" s="126"/>
      <c r="F295" s="81"/>
      <c r="G295" s="75"/>
    </row>
    <row r="296" spans="3:7" x14ac:dyDescent="0.25">
      <c r="C296" s="126"/>
      <c r="F296" s="81"/>
      <c r="G296" s="75"/>
    </row>
    <row r="297" spans="3:7" x14ac:dyDescent="0.25">
      <c r="C297" s="126"/>
      <c r="F297" s="81"/>
      <c r="G297" s="75"/>
    </row>
    <row r="298" spans="3:7" x14ac:dyDescent="0.25">
      <c r="C298" s="126"/>
      <c r="F298" s="81"/>
      <c r="G298" s="75"/>
    </row>
    <row r="299" spans="3:7" x14ac:dyDescent="0.25">
      <c r="C299" s="126"/>
      <c r="F299" s="81"/>
      <c r="G299" s="75"/>
    </row>
    <row r="300" spans="3:7" x14ac:dyDescent="0.25">
      <c r="C300" s="126"/>
      <c r="F300" s="81"/>
      <c r="G300" s="75"/>
    </row>
    <row r="301" spans="3:7" x14ac:dyDescent="0.25">
      <c r="C301" s="126"/>
      <c r="F301" s="81"/>
      <c r="G301" s="75"/>
    </row>
    <row r="302" spans="3:7" x14ac:dyDescent="0.25">
      <c r="C302" s="126"/>
      <c r="F302" s="81"/>
      <c r="G302" s="75"/>
    </row>
    <row r="303" spans="3:7" x14ac:dyDescent="0.25">
      <c r="C303" s="126"/>
      <c r="F303" s="81"/>
      <c r="G303" s="75"/>
    </row>
    <row r="304" spans="3:7" x14ac:dyDescent="0.25">
      <c r="C304" s="126"/>
      <c r="F304" s="81"/>
      <c r="G304" s="75"/>
    </row>
    <row r="305" spans="3:7" x14ac:dyDescent="0.25">
      <c r="C305" s="126"/>
      <c r="F305" s="81"/>
      <c r="G305" s="75"/>
    </row>
    <row r="306" spans="3:7" x14ac:dyDescent="0.25">
      <c r="C306" s="126"/>
      <c r="F306" s="81"/>
      <c r="G306" s="75"/>
    </row>
    <row r="307" spans="3:7" x14ac:dyDescent="0.25">
      <c r="C307" s="126"/>
      <c r="F307" s="81"/>
      <c r="G307" s="75"/>
    </row>
    <row r="308" spans="3:7" x14ac:dyDescent="0.25">
      <c r="C308" s="126"/>
      <c r="F308" s="81"/>
      <c r="G308" s="75"/>
    </row>
    <row r="309" spans="3:7" x14ac:dyDescent="0.25">
      <c r="C309" s="126"/>
      <c r="F309" s="81"/>
      <c r="G309" s="75"/>
    </row>
    <row r="310" spans="3:7" x14ac:dyDescent="0.25">
      <c r="C310" s="126"/>
      <c r="F310" s="81"/>
      <c r="G310" s="75"/>
    </row>
    <row r="311" spans="3:7" x14ac:dyDescent="0.25">
      <c r="C311" s="126"/>
      <c r="F311" s="81"/>
      <c r="G311" s="75"/>
    </row>
    <row r="312" spans="3:7" x14ac:dyDescent="0.25">
      <c r="C312" s="126"/>
      <c r="F312" s="81"/>
      <c r="G312" s="75"/>
    </row>
    <row r="313" spans="3:7" x14ac:dyDescent="0.25">
      <c r="C313" s="126"/>
      <c r="F313" s="81"/>
      <c r="G313" s="75"/>
    </row>
    <row r="314" spans="3:7" x14ac:dyDescent="0.25">
      <c r="C314" s="126"/>
      <c r="F314" s="81"/>
      <c r="G314" s="75"/>
    </row>
    <row r="315" spans="3:7" x14ac:dyDescent="0.25">
      <c r="C315" s="126"/>
      <c r="F315" s="81"/>
      <c r="G315" s="75"/>
    </row>
    <row r="316" spans="3:7" x14ac:dyDescent="0.25">
      <c r="C316" s="126"/>
      <c r="F316" s="81"/>
      <c r="G316" s="75"/>
    </row>
    <row r="317" spans="3:7" x14ac:dyDescent="0.25">
      <c r="C317" s="126"/>
      <c r="F317" s="81"/>
      <c r="G317" s="75"/>
    </row>
    <row r="318" spans="3:7" x14ac:dyDescent="0.25">
      <c r="C318" s="126"/>
      <c r="F318" s="81"/>
      <c r="G318" s="75"/>
    </row>
    <row r="319" spans="3:7" x14ac:dyDescent="0.25">
      <c r="C319" s="126"/>
      <c r="F319" s="81"/>
      <c r="G319" s="75"/>
    </row>
    <row r="320" spans="3:7" x14ac:dyDescent="0.25">
      <c r="C320" s="126"/>
      <c r="F320" s="81"/>
      <c r="G320" s="75"/>
    </row>
    <row r="321" spans="3:7" x14ac:dyDescent="0.25">
      <c r="C321" s="126"/>
      <c r="F321" s="81"/>
      <c r="G321" s="75"/>
    </row>
    <row r="322" spans="3:7" x14ac:dyDescent="0.25">
      <c r="C322" s="126"/>
      <c r="F322" s="81"/>
      <c r="G322" s="75"/>
    </row>
    <row r="323" spans="3:7" x14ac:dyDescent="0.25">
      <c r="C323" s="126"/>
      <c r="F323" s="81"/>
      <c r="G323" s="75"/>
    </row>
    <row r="324" spans="3:7" x14ac:dyDescent="0.25">
      <c r="C324" s="126"/>
      <c r="F324" s="81"/>
      <c r="G324" s="75"/>
    </row>
    <row r="325" spans="3:7" x14ac:dyDescent="0.25">
      <c r="C325" s="126"/>
      <c r="F325" s="81"/>
      <c r="G325" s="75"/>
    </row>
    <row r="326" spans="3:7" x14ac:dyDescent="0.25">
      <c r="C326" s="126"/>
      <c r="F326" s="81"/>
      <c r="G326" s="75"/>
    </row>
    <row r="327" spans="3:7" x14ac:dyDescent="0.25">
      <c r="C327" s="126"/>
      <c r="F327" s="81"/>
      <c r="G327" s="75"/>
    </row>
    <row r="328" spans="3:7" x14ac:dyDescent="0.25">
      <c r="C328" s="126"/>
      <c r="F328" s="81"/>
      <c r="G328" s="75"/>
    </row>
    <row r="329" spans="3:7" x14ac:dyDescent="0.25">
      <c r="C329" s="126"/>
      <c r="F329" s="81"/>
      <c r="G329" s="75"/>
    </row>
    <row r="330" spans="3:7" x14ac:dyDescent="0.25">
      <c r="C330" s="126"/>
      <c r="F330" s="81"/>
      <c r="G330" s="75"/>
    </row>
    <row r="331" spans="3:7" x14ac:dyDescent="0.25">
      <c r="C331" s="126"/>
      <c r="F331" s="81"/>
      <c r="G331" s="75"/>
    </row>
    <row r="332" spans="3:7" x14ac:dyDescent="0.25">
      <c r="C332" s="126"/>
      <c r="F332" s="81"/>
      <c r="G332" s="75"/>
    </row>
    <row r="333" spans="3:7" x14ac:dyDescent="0.25">
      <c r="C333" s="126"/>
      <c r="F333" s="81"/>
      <c r="G333" s="75"/>
    </row>
    <row r="334" spans="3:7" x14ac:dyDescent="0.25">
      <c r="C334" s="126"/>
      <c r="F334" s="81"/>
      <c r="G334" s="75"/>
    </row>
    <row r="335" spans="3:7" x14ac:dyDescent="0.25">
      <c r="C335" s="126"/>
      <c r="F335" s="81"/>
      <c r="G335" s="75"/>
    </row>
    <row r="336" spans="3:7" x14ac:dyDescent="0.25">
      <c r="C336" s="126"/>
      <c r="F336" s="81"/>
      <c r="G336" s="75"/>
    </row>
    <row r="337" spans="3:7" x14ac:dyDescent="0.25">
      <c r="C337" s="126"/>
      <c r="F337" s="81"/>
      <c r="G337" s="75"/>
    </row>
    <row r="338" spans="3:7" x14ac:dyDescent="0.25">
      <c r="C338" s="126"/>
      <c r="F338" s="81"/>
      <c r="G338" s="75"/>
    </row>
    <row r="339" spans="3:7" x14ac:dyDescent="0.25">
      <c r="C339" s="126"/>
      <c r="F339" s="81"/>
      <c r="G339" s="75"/>
    </row>
    <row r="340" spans="3:7" x14ac:dyDescent="0.25">
      <c r="C340" s="126"/>
      <c r="F340" s="81"/>
      <c r="G340" s="75"/>
    </row>
    <row r="341" spans="3:7" x14ac:dyDescent="0.25">
      <c r="C341" s="126"/>
      <c r="F341" s="81"/>
      <c r="G341" s="75"/>
    </row>
    <row r="342" spans="3:7" x14ac:dyDescent="0.25">
      <c r="C342" s="126"/>
      <c r="F342" s="81"/>
      <c r="G342" s="75"/>
    </row>
    <row r="343" spans="3:7" x14ac:dyDescent="0.25">
      <c r="C343" s="126"/>
      <c r="F343" s="81"/>
      <c r="G343" s="75"/>
    </row>
  </sheetData>
  <mergeCells count="4">
    <mergeCell ref="A3:D3"/>
    <mergeCell ref="A4:D4"/>
    <mergeCell ref="A5:D5"/>
    <mergeCell ref="A2:D2"/>
  </mergeCells>
  <pageMargins left="0.39374999999999999" right="0.39374999999999999" top="0.59027779999999996" bottom="0.59027779999999996" header="0.39374999999999999" footer="0.39374999999999999"/>
  <pageSetup paperSize="9" scale="64" fitToHeight="0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workbookViewId="0">
      <selection activeCell="G14" sqref="G14"/>
    </sheetView>
  </sheetViews>
  <sheetFormatPr defaultRowHeight="15" outlineLevelRow="1" x14ac:dyDescent="0.25"/>
  <cols>
    <col min="1" max="1" width="9.140625" style="1"/>
    <col min="2" max="2" width="63.140625" style="1" customWidth="1"/>
    <col min="3" max="3" width="18.5703125" style="1" customWidth="1"/>
    <col min="4" max="4" width="19" style="1" customWidth="1"/>
    <col min="5" max="5" width="15.7109375" style="1" customWidth="1"/>
    <col min="6" max="6" width="19" style="1" customWidth="1"/>
    <col min="7" max="7" width="18.7109375" style="1" customWidth="1"/>
    <col min="8" max="16384" width="9.140625" style="1"/>
  </cols>
  <sheetData>
    <row r="1" spans="1:7" ht="12.75" customHeight="1" x14ac:dyDescent="0.25">
      <c r="B1" s="13"/>
      <c r="C1" s="14"/>
      <c r="D1" s="2"/>
      <c r="E1" s="2"/>
      <c r="F1" s="2"/>
      <c r="G1" s="2"/>
    </row>
    <row r="2" spans="1:7" ht="33" customHeight="1" x14ac:dyDescent="0.25">
      <c r="B2" s="15" t="s">
        <v>158</v>
      </c>
      <c r="C2" s="15"/>
      <c r="D2" s="15"/>
      <c r="E2" s="15"/>
      <c r="F2" s="15"/>
      <c r="G2" s="15"/>
    </row>
    <row r="3" spans="1:7" ht="20.25" customHeight="1" x14ac:dyDescent="0.25">
      <c r="A3" s="4"/>
      <c r="B3" s="16" t="s">
        <v>159</v>
      </c>
      <c r="C3" s="16"/>
      <c r="D3" s="16"/>
      <c r="E3" s="16"/>
      <c r="F3" s="16"/>
      <c r="G3" s="16"/>
    </row>
    <row r="4" spans="1:7" ht="26.25" customHeight="1" x14ac:dyDescent="0.25">
      <c r="A4" s="17" t="s">
        <v>160</v>
      </c>
      <c r="B4" s="17" t="s">
        <v>151</v>
      </c>
      <c r="C4" s="19" t="s">
        <v>161</v>
      </c>
      <c r="D4" s="20" t="s">
        <v>162</v>
      </c>
      <c r="E4" s="21" t="s">
        <v>153</v>
      </c>
      <c r="F4" s="20" t="s">
        <v>163</v>
      </c>
      <c r="G4" s="20" t="s">
        <v>155</v>
      </c>
    </row>
    <row r="5" spans="1:7" ht="87" customHeight="1" x14ac:dyDescent="0.25">
      <c r="A5" s="18"/>
      <c r="B5" s="18"/>
      <c r="C5" s="18"/>
      <c r="D5" s="20"/>
      <c r="E5" s="22"/>
      <c r="F5" s="20"/>
      <c r="G5" s="20"/>
    </row>
    <row r="6" spans="1:7" ht="15.75" x14ac:dyDescent="0.25">
      <c r="A6" s="29" t="s">
        <v>164</v>
      </c>
      <c r="B6" s="30" t="s">
        <v>165</v>
      </c>
      <c r="C6" s="31">
        <f>SUM(C7:C14)</f>
        <v>152808266.71000004</v>
      </c>
      <c r="D6" s="31">
        <f>SUM(D7:D14)</f>
        <v>148079398.18000001</v>
      </c>
      <c r="E6" s="32">
        <f>D6/C6</f>
        <v>0.96905358177398548</v>
      </c>
      <c r="F6" s="33">
        <f>SUM(F7:F14)</f>
        <v>140572961.50999999</v>
      </c>
      <c r="G6" s="32">
        <f>D6/F6</f>
        <v>1.053398865538349</v>
      </c>
    </row>
    <row r="7" spans="1:7" ht="31.5" outlineLevel="1" x14ac:dyDescent="0.25">
      <c r="A7" s="5" t="s">
        <v>166</v>
      </c>
      <c r="B7" s="9" t="s">
        <v>167</v>
      </c>
      <c r="C7" s="6">
        <v>2575900</v>
      </c>
      <c r="D7" s="6">
        <v>2524699.09</v>
      </c>
      <c r="E7" s="8">
        <f t="shared" ref="E7:E48" si="0">D7/C7</f>
        <v>0.98012309872277648</v>
      </c>
      <c r="F7" s="7">
        <v>2364204.2599999998</v>
      </c>
      <c r="G7" s="8">
        <f t="shared" ref="G7:G48" si="1">D7/F7</f>
        <v>1.0678853484512374</v>
      </c>
    </row>
    <row r="8" spans="1:7" ht="47.25" outlineLevel="1" x14ac:dyDescent="0.25">
      <c r="A8" s="5" t="s">
        <v>168</v>
      </c>
      <c r="B8" s="9" t="s">
        <v>169</v>
      </c>
      <c r="C8" s="6">
        <v>1806626.09</v>
      </c>
      <c r="D8" s="6">
        <v>1778201.04</v>
      </c>
      <c r="E8" s="8">
        <f t="shared" si="0"/>
        <v>0.98426622411945797</v>
      </c>
      <c r="F8" s="7">
        <v>1956563.35</v>
      </c>
      <c r="G8" s="8">
        <f t="shared" si="1"/>
        <v>0.90883898034786348</v>
      </c>
    </row>
    <row r="9" spans="1:7" ht="47.25" outlineLevel="1" x14ac:dyDescent="0.25">
      <c r="A9" s="5" t="s">
        <v>170</v>
      </c>
      <c r="B9" s="9" t="s">
        <v>171</v>
      </c>
      <c r="C9" s="6">
        <v>65996234</v>
      </c>
      <c r="D9" s="6">
        <v>65147218.759999998</v>
      </c>
      <c r="E9" s="8">
        <f t="shared" si="0"/>
        <v>0.98713539866532385</v>
      </c>
      <c r="F9" s="7">
        <v>55801497.649999999</v>
      </c>
      <c r="G9" s="8">
        <f t="shared" si="1"/>
        <v>1.1674815462591801</v>
      </c>
    </row>
    <row r="10" spans="1:7" ht="15.75" outlineLevel="1" x14ac:dyDescent="0.25">
      <c r="A10" s="5" t="s">
        <v>172</v>
      </c>
      <c r="B10" s="9" t="s">
        <v>173</v>
      </c>
      <c r="C10" s="6">
        <v>33107.199999999997</v>
      </c>
      <c r="D10" s="6">
        <v>33107.199999999997</v>
      </c>
      <c r="E10" s="8">
        <f t="shared" si="0"/>
        <v>1</v>
      </c>
      <c r="F10" s="7">
        <v>21463</v>
      </c>
      <c r="G10" s="8">
        <f t="shared" si="1"/>
        <v>1.5425243442202858</v>
      </c>
    </row>
    <row r="11" spans="1:7" ht="47.25" outlineLevel="1" x14ac:dyDescent="0.25">
      <c r="A11" s="5" t="s">
        <v>174</v>
      </c>
      <c r="B11" s="9" t="s">
        <v>175</v>
      </c>
      <c r="C11" s="6">
        <v>9167141.5700000003</v>
      </c>
      <c r="D11" s="6">
        <v>9140652.0999999996</v>
      </c>
      <c r="E11" s="8">
        <f t="shared" si="0"/>
        <v>0.99711038934026186</v>
      </c>
      <c r="F11" s="7">
        <v>9489944.0600000005</v>
      </c>
      <c r="G11" s="8">
        <f t="shared" si="1"/>
        <v>0.96319346480952794</v>
      </c>
    </row>
    <row r="12" spans="1:7" ht="15.75" outlineLevel="1" x14ac:dyDescent="0.25">
      <c r="A12" s="5" t="s">
        <v>176</v>
      </c>
      <c r="B12" s="9" t="s">
        <v>177</v>
      </c>
      <c r="C12" s="6">
        <v>770000</v>
      </c>
      <c r="D12" s="6">
        <v>770000</v>
      </c>
      <c r="E12" s="8">
        <f t="shared" si="0"/>
        <v>1</v>
      </c>
      <c r="F12" s="7">
        <v>750000</v>
      </c>
      <c r="G12" s="8">
        <f t="shared" si="1"/>
        <v>1.0266666666666666</v>
      </c>
    </row>
    <row r="13" spans="1:7" ht="15.75" outlineLevel="1" x14ac:dyDescent="0.25">
      <c r="A13" s="5" t="s">
        <v>178</v>
      </c>
      <c r="B13" s="9" t="s">
        <v>179</v>
      </c>
      <c r="C13" s="6">
        <v>239822.62</v>
      </c>
      <c r="D13" s="6">
        <v>0</v>
      </c>
      <c r="E13" s="8">
        <f t="shared" si="0"/>
        <v>0</v>
      </c>
      <c r="F13" s="7">
        <v>0</v>
      </c>
      <c r="G13" s="8"/>
    </row>
    <row r="14" spans="1:7" ht="15.75" outlineLevel="1" x14ac:dyDescent="0.25">
      <c r="A14" s="5" t="s">
        <v>180</v>
      </c>
      <c r="B14" s="9" t="s">
        <v>181</v>
      </c>
      <c r="C14" s="6">
        <v>72219435.230000004</v>
      </c>
      <c r="D14" s="6">
        <v>68685519.989999995</v>
      </c>
      <c r="E14" s="8">
        <f t="shared" si="0"/>
        <v>0.95106697762526926</v>
      </c>
      <c r="F14" s="7">
        <v>70189289.189999998</v>
      </c>
      <c r="G14" s="8">
        <f t="shared" si="1"/>
        <v>0.97857551747063076</v>
      </c>
    </row>
    <row r="15" spans="1:7" s="3" customFormat="1" ht="15.75" outlineLevel="1" x14ac:dyDescent="0.25">
      <c r="A15" s="34" t="s">
        <v>182</v>
      </c>
      <c r="B15" s="35" t="s">
        <v>183</v>
      </c>
      <c r="C15" s="33">
        <f>C16</f>
        <v>667166</v>
      </c>
      <c r="D15" s="33">
        <f>D16</f>
        <v>667166</v>
      </c>
      <c r="E15" s="32">
        <f t="shared" si="0"/>
        <v>1</v>
      </c>
      <c r="F15" s="33">
        <v>0</v>
      </c>
      <c r="G15" s="32"/>
    </row>
    <row r="16" spans="1:7" ht="15.75" outlineLevel="1" x14ac:dyDescent="0.25">
      <c r="A16" s="10" t="s">
        <v>184</v>
      </c>
      <c r="B16" s="9" t="s">
        <v>185</v>
      </c>
      <c r="C16" s="6">
        <v>667166</v>
      </c>
      <c r="D16" s="6">
        <v>667166</v>
      </c>
      <c r="E16" s="8">
        <f t="shared" si="0"/>
        <v>1</v>
      </c>
      <c r="F16" s="11">
        <v>0</v>
      </c>
      <c r="G16" s="8"/>
    </row>
    <row r="17" spans="1:7" ht="31.5" x14ac:dyDescent="0.25">
      <c r="A17" s="29" t="s">
        <v>186</v>
      </c>
      <c r="B17" s="30" t="s">
        <v>187</v>
      </c>
      <c r="C17" s="31">
        <f>C18</f>
        <v>1511907.55</v>
      </c>
      <c r="D17" s="31">
        <f>D18</f>
        <v>874630.47</v>
      </c>
      <c r="E17" s="32">
        <f t="shared" si="0"/>
        <v>0.57849467713816227</v>
      </c>
      <c r="F17" s="33">
        <f>F18</f>
        <v>692296.92</v>
      </c>
      <c r="G17" s="32">
        <f t="shared" si="1"/>
        <v>1.2633747814449325</v>
      </c>
    </row>
    <row r="18" spans="1:7" ht="31.5" outlineLevel="1" x14ac:dyDescent="0.25">
      <c r="A18" s="5" t="s">
        <v>188</v>
      </c>
      <c r="B18" s="9" t="s">
        <v>189</v>
      </c>
      <c r="C18" s="6">
        <v>1511907.55</v>
      </c>
      <c r="D18" s="6">
        <v>874630.47</v>
      </c>
      <c r="E18" s="8">
        <f t="shared" si="0"/>
        <v>0.57849467713816227</v>
      </c>
      <c r="F18" s="23">
        <v>692296.92</v>
      </c>
      <c r="G18" s="8">
        <f t="shared" si="1"/>
        <v>1.2633747814449325</v>
      </c>
    </row>
    <row r="19" spans="1:7" ht="15.75" x14ac:dyDescent="0.25">
      <c r="A19" s="29" t="s">
        <v>190</v>
      </c>
      <c r="B19" s="30" t="s">
        <v>191</v>
      </c>
      <c r="C19" s="31">
        <f>SUM(C20:C23)</f>
        <v>106880575.17</v>
      </c>
      <c r="D19" s="31">
        <f>SUM(D20:D23)</f>
        <v>78158873.700000003</v>
      </c>
      <c r="E19" s="32">
        <f t="shared" si="0"/>
        <v>0.73127295185007757</v>
      </c>
      <c r="F19" s="33">
        <f>SUM(F20:F23)</f>
        <v>62697062.649999999</v>
      </c>
      <c r="G19" s="32">
        <f t="shared" si="1"/>
        <v>1.2466114104310435</v>
      </c>
    </row>
    <row r="20" spans="1:7" ht="15.75" outlineLevel="1" x14ac:dyDescent="0.25">
      <c r="A20" s="5" t="s">
        <v>192</v>
      </c>
      <c r="B20" s="9" t="s">
        <v>193</v>
      </c>
      <c r="C20" s="6">
        <v>324127.09000000003</v>
      </c>
      <c r="D20" s="6">
        <v>0</v>
      </c>
      <c r="E20" s="8">
        <f t="shared" si="0"/>
        <v>0</v>
      </c>
      <c r="F20" s="7">
        <v>0</v>
      </c>
      <c r="G20" s="8"/>
    </row>
    <row r="21" spans="1:7" ht="15.75" outlineLevel="1" x14ac:dyDescent="0.25">
      <c r="A21" s="5" t="s">
        <v>194</v>
      </c>
      <c r="B21" s="9" t="s">
        <v>195</v>
      </c>
      <c r="C21" s="6">
        <v>5053387.08</v>
      </c>
      <c r="D21" s="6">
        <v>5053387.08</v>
      </c>
      <c r="E21" s="8">
        <f t="shared" si="0"/>
        <v>1</v>
      </c>
      <c r="F21" s="7">
        <v>2503223</v>
      </c>
      <c r="G21" s="8">
        <f t="shared" si="1"/>
        <v>2.0187522565908034</v>
      </c>
    </row>
    <row r="22" spans="1:7" ht="15.75" outlineLevel="1" x14ac:dyDescent="0.25">
      <c r="A22" s="5" t="s">
        <v>196</v>
      </c>
      <c r="B22" s="9" t="s">
        <v>197</v>
      </c>
      <c r="C22" s="6">
        <v>101275941</v>
      </c>
      <c r="D22" s="6">
        <v>72878366.620000005</v>
      </c>
      <c r="E22" s="8">
        <f t="shared" si="0"/>
        <v>0.71960196963264955</v>
      </c>
      <c r="F22" s="7">
        <v>60043839.649999999</v>
      </c>
      <c r="G22" s="8">
        <f t="shared" si="1"/>
        <v>1.2137526021788982</v>
      </c>
    </row>
    <row r="23" spans="1:7" ht="15.75" outlineLevel="1" x14ac:dyDescent="0.25">
      <c r="A23" s="5" t="s">
        <v>198</v>
      </c>
      <c r="B23" s="9" t="s">
        <v>199</v>
      </c>
      <c r="C23" s="6">
        <v>227120</v>
      </c>
      <c r="D23" s="6">
        <v>227120</v>
      </c>
      <c r="E23" s="8">
        <f t="shared" si="0"/>
        <v>1</v>
      </c>
      <c r="F23" s="7">
        <v>150000</v>
      </c>
      <c r="G23" s="8">
        <f t="shared" si="1"/>
        <v>1.5141333333333333</v>
      </c>
    </row>
    <row r="24" spans="1:7" ht="15.75" x14ac:dyDescent="0.25">
      <c r="A24" s="29" t="s">
        <v>200</v>
      </c>
      <c r="B24" s="30" t="s">
        <v>201</v>
      </c>
      <c r="C24" s="31">
        <f>SUM(C25:C28)</f>
        <v>55112275.579999998</v>
      </c>
      <c r="D24" s="31">
        <f>SUM(D25:D28)</f>
        <v>35484034.479999997</v>
      </c>
      <c r="E24" s="32">
        <f t="shared" si="0"/>
        <v>0.64384992465956159</v>
      </c>
      <c r="F24" s="33">
        <f>SUM(F25:F28)</f>
        <v>35162502.57</v>
      </c>
      <c r="G24" s="32">
        <f t="shared" si="1"/>
        <v>1.0091441702523847</v>
      </c>
    </row>
    <row r="25" spans="1:7" ht="15.75" outlineLevel="1" x14ac:dyDescent="0.25">
      <c r="A25" s="5" t="s">
        <v>202</v>
      </c>
      <c r="B25" s="9" t="s">
        <v>203</v>
      </c>
      <c r="C25" s="6">
        <v>3278332</v>
      </c>
      <c r="D25" s="6">
        <v>3029268.18</v>
      </c>
      <c r="E25" s="8">
        <f t="shared" si="0"/>
        <v>0.92402727362573411</v>
      </c>
      <c r="F25" s="7">
        <v>1442935.42</v>
      </c>
      <c r="G25" s="8">
        <f t="shared" si="1"/>
        <v>2.0993789035963926</v>
      </c>
    </row>
    <row r="26" spans="1:7" ht="15.75" outlineLevel="1" x14ac:dyDescent="0.25">
      <c r="A26" s="5" t="s">
        <v>204</v>
      </c>
      <c r="B26" s="9" t="s">
        <v>205</v>
      </c>
      <c r="C26" s="6">
        <v>22764532.629999999</v>
      </c>
      <c r="D26" s="6">
        <v>5201427.55</v>
      </c>
      <c r="E26" s="8">
        <f t="shared" si="0"/>
        <v>0.22848822044979536</v>
      </c>
      <c r="F26" s="7">
        <v>2949440.28</v>
      </c>
      <c r="G26" s="8">
        <f t="shared" si="1"/>
        <v>1.7635303841446148</v>
      </c>
    </row>
    <row r="27" spans="1:7" ht="15.75" outlineLevel="1" x14ac:dyDescent="0.25">
      <c r="A27" s="5" t="s">
        <v>206</v>
      </c>
      <c r="B27" s="9" t="s">
        <v>207</v>
      </c>
      <c r="C27" s="6">
        <v>24458991.309999999</v>
      </c>
      <c r="D27" s="6">
        <v>22656648.899999999</v>
      </c>
      <c r="E27" s="8">
        <f t="shared" si="0"/>
        <v>0.926311662359391</v>
      </c>
      <c r="F27" s="7">
        <v>27769707.210000001</v>
      </c>
      <c r="G27" s="8">
        <f t="shared" si="1"/>
        <v>0.81587640548983653</v>
      </c>
    </row>
    <row r="28" spans="1:7" ht="19.5" customHeight="1" outlineLevel="1" x14ac:dyDescent="0.25">
      <c r="A28" s="5" t="s">
        <v>208</v>
      </c>
      <c r="B28" s="9" t="s">
        <v>209</v>
      </c>
      <c r="C28" s="6">
        <v>4610419.6399999997</v>
      </c>
      <c r="D28" s="6">
        <v>4596689.8499999996</v>
      </c>
      <c r="E28" s="8">
        <f t="shared" si="0"/>
        <v>0.9970220086083097</v>
      </c>
      <c r="F28" s="7">
        <v>3000419.66</v>
      </c>
      <c r="G28" s="8">
        <f t="shared" si="1"/>
        <v>1.5320156414386377</v>
      </c>
    </row>
    <row r="29" spans="1:7" ht="15.75" x14ac:dyDescent="0.25">
      <c r="A29" s="29" t="s">
        <v>210</v>
      </c>
      <c r="B29" s="30" t="s">
        <v>211</v>
      </c>
      <c r="C29" s="31">
        <f>SUM(C30:C34)</f>
        <v>924439853.49000013</v>
      </c>
      <c r="D29" s="31">
        <f>SUM(D30:D34)</f>
        <v>864385542.84000015</v>
      </c>
      <c r="E29" s="32">
        <f t="shared" si="0"/>
        <v>0.93503708172762201</v>
      </c>
      <c r="F29" s="33">
        <f>SUM(F30:F34)</f>
        <v>669742485.31999993</v>
      </c>
      <c r="G29" s="32">
        <f t="shared" si="1"/>
        <v>1.2906237274569803</v>
      </c>
    </row>
    <row r="30" spans="1:7" ht="15.75" outlineLevel="1" x14ac:dyDescent="0.25">
      <c r="A30" s="5" t="s">
        <v>212</v>
      </c>
      <c r="B30" s="9" t="s">
        <v>213</v>
      </c>
      <c r="C30" s="6">
        <v>351242719.41000003</v>
      </c>
      <c r="D30" s="6">
        <v>316738495.31</v>
      </c>
      <c r="E30" s="8">
        <f t="shared" si="0"/>
        <v>0.90176529734777566</v>
      </c>
      <c r="F30" s="7">
        <v>169993456.19</v>
      </c>
      <c r="G30" s="8">
        <f t="shared" si="1"/>
        <v>1.863239341142547</v>
      </c>
    </row>
    <row r="31" spans="1:7" ht="15.75" outlineLevel="1" x14ac:dyDescent="0.25">
      <c r="A31" s="5" t="s">
        <v>214</v>
      </c>
      <c r="B31" s="9" t="s">
        <v>215</v>
      </c>
      <c r="C31" s="6">
        <v>499389747.02999997</v>
      </c>
      <c r="D31" s="6">
        <v>474042860.61000001</v>
      </c>
      <c r="E31" s="8">
        <f t="shared" si="0"/>
        <v>0.94924427950164281</v>
      </c>
      <c r="F31" s="7">
        <v>436433148.69999999</v>
      </c>
      <c r="G31" s="8">
        <f t="shared" si="1"/>
        <v>1.0861751954956396</v>
      </c>
    </row>
    <row r="32" spans="1:7" ht="15.75" outlineLevel="1" x14ac:dyDescent="0.25">
      <c r="A32" s="5" t="s">
        <v>216</v>
      </c>
      <c r="B32" s="9" t="s">
        <v>217</v>
      </c>
      <c r="C32" s="6">
        <v>38346392</v>
      </c>
      <c r="D32" s="6">
        <v>38321663.219999999</v>
      </c>
      <c r="E32" s="8">
        <f t="shared" si="0"/>
        <v>0.99935512107631919</v>
      </c>
      <c r="F32" s="7">
        <v>35490679.770000003</v>
      </c>
      <c r="G32" s="8">
        <f t="shared" si="1"/>
        <v>1.079766954827194</v>
      </c>
    </row>
    <row r="33" spans="1:7" ht="15.75" outlineLevel="1" x14ac:dyDescent="0.25">
      <c r="A33" s="5" t="s">
        <v>218</v>
      </c>
      <c r="B33" s="9" t="s">
        <v>219</v>
      </c>
      <c r="C33" s="6">
        <v>2771997.1</v>
      </c>
      <c r="D33" s="6">
        <v>2695291.63</v>
      </c>
      <c r="E33" s="8">
        <f t="shared" si="0"/>
        <v>0.97232844507665606</v>
      </c>
      <c r="F33" s="7">
        <v>838600</v>
      </c>
      <c r="G33" s="8">
        <f t="shared" si="1"/>
        <v>3.2140372406391604</v>
      </c>
    </row>
    <row r="34" spans="1:7" ht="15.75" outlineLevel="1" x14ac:dyDescent="0.25">
      <c r="A34" s="5" t="s">
        <v>220</v>
      </c>
      <c r="B34" s="9" t="s">
        <v>221</v>
      </c>
      <c r="C34" s="6">
        <v>32688997.949999999</v>
      </c>
      <c r="D34" s="6">
        <v>32587232.07</v>
      </c>
      <c r="E34" s="8">
        <f t="shared" si="0"/>
        <v>0.9968868461445145</v>
      </c>
      <c r="F34" s="7">
        <v>26986600.66</v>
      </c>
      <c r="G34" s="8">
        <f t="shared" si="1"/>
        <v>1.2075337861393323</v>
      </c>
    </row>
    <row r="35" spans="1:7" ht="15.75" x14ac:dyDescent="0.25">
      <c r="A35" s="29" t="s">
        <v>222</v>
      </c>
      <c r="B35" s="30" t="s">
        <v>223</v>
      </c>
      <c r="C35" s="31">
        <f>SUM(C36:C37)</f>
        <v>112197579.91</v>
      </c>
      <c r="D35" s="31">
        <f>SUM(D36:D37)</f>
        <v>110958380.40000001</v>
      </c>
      <c r="E35" s="32">
        <f t="shared" si="0"/>
        <v>0.98895520285736982</v>
      </c>
      <c r="F35" s="33">
        <f>SUM(F36:F37)</f>
        <v>46285587.520000003</v>
      </c>
      <c r="G35" s="32">
        <f t="shared" si="1"/>
        <v>2.3972555247798222</v>
      </c>
    </row>
    <row r="36" spans="1:7" ht="15.75" outlineLevel="1" x14ac:dyDescent="0.25">
      <c r="A36" s="5" t="s">
        <v>224</v>
      </c>
      <c r="B36" s="9" t="s">
        <v>225</v>
      </c>
      <c r="C36" s="6">
        <v>48361782.380000003</v>
      </c>
      <c r="D36" s="6">
        <v>48120018.359999999</v>
      </c>
      <c r="E36" s="8">
        <f t="shared" si="0"/>
        <v>0.99500092825156117</v>
      </c>
      <c r="F36" s="7">
        <v>44928682.770000003</v>
      </c>
      <c r="G36" s="8">
        <f t="shared" si="1"/>
        <v>1.071031140760061</v>
      </c>
    </row>
    <row r="37" spans="1:7" ht="15.75" outlineLevel="1" x14ac:dyDescent="0.25">
      <c r="A37" s="5" t="s">
        <v>226</v>
      </c>
      <c r="B37" s="9" t="s">
        <v>227</v>
      </c>
      <c r="C37" s="6">
        <v>63835797.530000001</v>
      </c>
      <c r="D37" s="6">
        <v>62838362.039999999</v>
      </c>
      <c r="E37" s="8">
        <f t="shared" si="0"/>
        <v>0.98437498192873285</v>
      </c>
      <c r="F37" s="7">
        <v>1356904.75</v>
      </c>
      <c r="G37" s="8">
        <f t="shared" si="1"/>
        <v>46.310075957800279</v>
      </c>
    </row>
    <row r="38" spans="1:7" ht="15.75" x14ac:dyDescent="0.25">
      <c r="A38" s="29" t="s">
        <v>228</v>
      </c>
      <c r="B38" s="30" t="s">
        <v>229</v>
      </c>
      <c r="C38" s="31">
        <f>SUM(C39:C42)</f>
        <v>57056656.310000002</v>
      </c>
      <c r="D38" s="31">
        <f>SUM(D39:D42)</f>
        <v>53648869.109999999</v>
      </c>
      <c r="E38" s="32">
        <f t="shared" si="0"/>
        <v>0.94027362589414942</v>
      </c>
      <c r="F38" s="33">
        <f>SUM(F39:F42)</f>
        <v>57534249.5</v>
      </c>
      <c r="G38" s="32">
        <f t="shared" si="1"/>
        <v>0.93246839189238051</v>
      </c>
    </row>
    <row r="39" spans="1:7" ht="15.75" outlineLevel="1" x14ac:dyDescent="0.25">
      <c r="A39" s="5" t="s">
        <v>230</v>
      </c>
      <c r="B39" s="9" t="s">
        <v>231</v>
      </c>
      <c r="C39" s="6">
        <v>3030000</v>
      </c>
      <c r="D39" s="6">
        <v>3018954.96</v>
      </c>
      <c r="E39" s="8">
        <f t="shared" si="0"/>
        <v>0.99635477227722768</v>
      </c>
      <c r="F39" s="7">
        <v>3314199.99</v>
      </c>
      <c r="G39" s="8">
        <f t="shared" si="1"/>
        <v>0.9109151436573385</v>
      </c>
    </row>
    <row r="40" spans="1:7" ht="15.75" outlineLevel="1" x14ac:dyDescent="0.25">
      <c r="A40" s="5" t="s">
        <v>232</v>
      </c>
      <c r="B40" s="9" t="s">
        <v>233</v>
      </c>
      <c r="C40" s="6">
        <v>5105000</v>
      </c>
      <c r="D40" s="6">
        <v>4729388.63</v>
      </c>
      <c r="E40" s="8">
        <f t="shared" si="0"/>
        <v>0.92642284622918702</v>
      </c>
      <c r="F40" s="7">
        <v>9071521.9199999999</v>
      </c>
      <c r="G40" s="8">
        <f t="shared" si="1"/>
        <v>0.52134456287572972</v>
      </c>
    </row>
    <row r="41" spans="1:7" ht="15.75" outlineLevel="1" x14ac:dyDescent="0.25">
      <c r="A41" s="5" t="s">
        <v>234</v>
      </c>
      <c r="B41" s="9" t="s">
        <v>235</v>
      </c>
      <c r="C41" s="6">
        <v>48557656.310000002</v>
      </c>
      <c r="D41" s="6">
        <v>45536625.520000003</v>
      </c>
      <c r="E41" s="8">
        <f t="shared" si="0"/>
        <v>0.93778466632093516</v>
      </c>
      <c r="F41" s="7">
        <v>44703741.369999997</v>
      </c>
      <c r="G41" s="8">
        <f t="shared" si="1"/>
        <v>1.0186311956108207</v>
      </c>
    </row>
    <row r="42" spans="1:7" ht="15.75" outlineLevel="1" x14ac:dyDescent="0.25">
      <c r="A42" s="5" t="s">
        <v>236</v>
      </c>
      <c r="B42" s="9" t="s">
        <v>237</v>
      </c>
      <c r="C42" s="6">
        <v>364000</v>
      </c>
      <c r="D42" s="6">
        <v>363900</v>
      </c>
      <c r="E42" s="8">
        <f t="shared" si="0"/>
        <v>0.99972527472527473</v>
      </c>
      <c r="F42" s="7">
        <v>444786.22</v>
      </c>
      <c r="G42" s="8">
        <f t="shared" si="1"/>
        <v>0.81814584993213146</v>
      </c>
    </row>
    <row r="43" spans="1:7" ht="15.75" x14ac:dyDescent="0.25">
      <c r="A43" s="29" t="s">
        <v>238</v>
      </c>
      <c r="B43" s="30" t="s">
        <v>239</v>
      </c>
      <c r="C43" s="31">
        <f>SUM(C44:C45)</f>
        <v>123962952.48</v>
      </c>
      <c r="D43" s="31">
        <f>SUM(D44:D45)</f>
        <v>51824875.729999997</v>
      </c>
      <c r="E43" s="32">
        <f t="shared" si="0"/>
        <v>0.41806745235727866</v>
      </c>
      <c r="F43" s="33">
        <f>SUM(F44:F45)</f>
        <v>30449442.640000001</v>
      </c>
      <c r="G43" s="32">
        <f t="shared" si="1"/>
        <v>1.7019975157745613</v>
      </c>
    </row>
    <row r="44" spans="1:7" ht="15.75" outlineLevel="1" x14ac:dyDescent="0.25">
      <c r="A44" s="5" t="s">
        <v>240</v>
      </c>
      <c r="B44" s="9" t="s">
        <v>241</v>
      </c>
      <c r="C44" s="6">
        <v>1618622.94</v>
      </c>
      <c r="D44" s="6">
        <v>1617872.94</v>
      </c>
      <c r="E44" s="8">
        <f t="shared" si="0"/>
        <v>0.99953664316656721</v>
      </c>
      <c r="F44" s="7">
        <v>652182</v>
      </c>
      <c r="G44" s="8">
        <f t="shared" si="1"/>
        <v>2.4807077472239345</v>
      </c>
    </row>
    <row r="45" spans="1:7" ht="15.75" outlineLevel="1" x14ac:dyDescent="0.25">
      <c r="A45" s="5" t="s">
        <v>242</v>
      </c>
      <c r="B45" s="9" t="s">
        <v>243</v>
      </c>
      <c r="C45" s="6">
        <v>122344329.54000001</v>
      </c>
      <c r="D45" s="6">
        <v>50207002.789999999</v>
      </c>
      <c r="E45" s="8">
        <f t="shared" si="0"/>
        <v>0.41037457950664574</v>
      </c>
      <c r="F45" s="7">
        <v>29797260.640000001</v>
      </c>
      <c r="G45" s="8">
        <f t="shared" si="1"/>
        <v>1.6849536404229672</v>
      </c>
    </row>
    <row r="46" spans="1:7" ht="15.75" x14ac:dyDescent="0.25">
      <c r="A46" s="29" t="s">
        <v>244</v>
      </c>
      <c r="B46" s="30" t="s">
        <v>245</v>
      </c>
      <c r="C46" s="31">
        <f>C47</f>
        <v>2598305</v>
      </c>
      <c r="D46" s="31">
        <f>D47</f>
        <v>2598305</v>
      </c>
      <c r="E46" s="36">
        <f t="shared" si="0"/>
        <v>1</v>
      </c>
      <c r="F46" s="33">
        <f>F47</f>
        <v>1630000</v>
      </c>
      <c r="G46" s="32">
        <f t="shared" si="1"/>
        <v>1.5940521472392637</v>
      </c>
    </row>
    <row r="47" spans="1:7" ht="15.75" outlineLevel="1" x14ac:dyDescent="0.25">
      <c r="A47" s="5" t="s">
        <v>246</v>
      </c>
      <c r="B47" s="9" t="s">
        <v>247</v>
      </c>
      <c r="C47" s="6">
        <v>2598305</v>
      </c>
      <c r="D47" s="6">
        <v>2598305</v>
      </c>
      <c r="E47" s="8">
        <f t="shared" si="0"/>
        <v>1</v>
      </c>
      <c r="F47" s="7">
        <v>1630000</v>
      </c>
      <c r="G47" s="8">
        <f t="shared" si="1"/>
        <v>1.5940521472392637</v>
      </c>
    </row>
    <row r="48" spans="1:7" ht="17.25" customHeight="1" x14ac:dyDescent="0.25">
      <c r="A48" s="24"/>
      <c r="B48" s="25" t="s">
        <v>248</v>
      </c>
      <c r="C48" s="26">
        <f>C6+C15+C17+C19+C24+C29+C35+C38+C43+C46</f>
        <v>1537235538.2000003</v>
      </c>
      <c r="D48" s="26">
        <f>D6+D15+D17+D19+D24+D29+D35+D38+D43+D46</f>
        <v>1346680075.9100001</v>
      </c>
      <c r="E48" s="27">
        <f t="shared" si="0"/>
        <v>0.87604016589863132</v>
      </c>
      <c r="F48" s="26">
        <f>F6+F15+F17+F19+F24+F29+F35+F38+F43+F46</f>
        <v>1044766588.6299999</v>
      </c>
      <c r="G48" s="27">
        <f t="shared" si="1"/>
        <v>1.2889769739630539</v>
      </c>
    </row>
    <row r="51" spans="4:4" x14ac:dyDescent="0.25">
      <c r="D51" s="28"/>
    </row>
    <row r="52" spans="4:4" x14ac:dyDescent="0.25">
      <c r="D52" s="28"/>
    </row>
    <row r="53" spans="4:4" x14ac:dyDescent="0.25">
      <c r="D53" s="28"/>
    </row>
    <row r="54" spans="4:4" x14ac:dyDescent="0.25">
      <c r="D54" s="28"/>
    </row>
    <row r="55" spans="4:4" x14ac:dyDescent="0.25">
      <c r="D55" s="28"/>
    </row>
    <row r="56" spans="4:4" x14ac:dyDescent="0.25">
      <c r="D56" s="28"/>
    </row>
    <row r="57" spans="4:4" x14ac:dyDescent="0.25">
      <c r="D57" s="28"/>
    </row>
    <row r="58" spans="4:4" x14ac:dyDescent="0.25">
      <c r="D58" s="28"/>
    </row>
    <row r="59" spans="4:4" x14ac:dyDescent="0.25">
      <c r="D59" s="28"/>
    </row>
  </sheetData>
  <mergeCells count="10">
    <mergeCell ref="B1:C1"/>
    <mergeCell ref="B2:G2"/>
    <mergeCell ref="B3:G3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1.12.2021&lt;/string&gt;&#10;  &lt;/DateInfo&gt;&#10;  &lt;Code&gt;SQUERY_INFO_ISP_INC&lt;/Code&gt;&#10;  &lt;ObjectCode&gt;SQUERY_INFO_ISP_INC&lt;/ObjectCode&gt;&#10;  &lt;DocName&gt;Аналитический отчет по исполнению доходов с произвольной группировкой&lt;/DocName&gt;&#10;  &lt;VariantName&gt;Отчет об испол. квартал, год (Прил2, доходы)&lt;/VariantName&gt;&#10;  &lt;VariantLink&gt;18510108&lt;/VariantLink&gt;&#10;  &lt;SvodReportLink xsi:nil=&quot;true&quot; /&gt;&#10;  &lt;ReportLink&gt;222353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F44671E-7A4B-421A-B43A-F77BC070D44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Документ</vt:lpstr>
      <vt:lpstr>Лист1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budg5</cp:lastModifiedBy>
  <cp:lastPrinted>2022-03-28T01:59:38Z</cp:lastPrinted>
  <dcterms:created xsi:type="dcterms:W3CDTF">2022-03-14T21:43:06Z</dcterms:created>
  <dcterms:modified xsi:type="dcterms:W3CDTF">2022-05-19T04:59:35Z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Аналитический отчет по исполнению доходов с произвольной группировкой</vt:lpwstr>
  </property>
  <property fmtid="{D5CDD505-2E9C-101B-9397-08002B2CF9AE}" pid="3" name="Название отчета">
    <vt:lpwstr>Отчет об испол. квартал год (Прил2 доходы)(3).xlsx</vt:lpwstr>
  </property>
  <property fmtid="{D5CDD505-2E9C-101B-9397-08002B2CF9AE}" pid="4" name="Версия клиента">
    <vt:lpwstr>21.1.12.6210 (.NET 4.0)</vt:lpwstr>
  </property>
  <property fmtid="{D5CDD505-2E9C-101B-9397-08002B2CF9AE}" pid="5" name="Версия базы">
    <vt:lpwstr>21.1.1422.58104429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SQR_god_otch_pr12.XLT</vt:lpwstr>
  </property>
  <property fmtid="{D5CDD505-2E9C-101B-9397-08002B2CF9AE}" pid="11" name="Локальная база">
    <vt:lpwstr>не используется</vt:lpwstr>
  </property>
</Properties>
</file>