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Доходы расходы\"/>
    </mc:Choice>
  </mc:AlternateContent>
  <bookViews>
    <workbookView xWindow="630" yWindow="600" windowWidth="20730" windowHeight="11760" activeTab="1"/>
  </bookViews>
  <sheets>
    <sheet name="доходы" sheetId="4" r:id="rId1"/>
    <sheet name="расходы" sheetId="3" r:id="rId2"/>
  </sheets>
  <definedNames>
    <definedName name="_xlnm.Print_Titles" localSheetId="1">расходы!$4:$5</definedName>
  </definedNames>
  <calcPr calcId="152511"/>
</workbook>
</file>

<file path=xl/calcChain.xml><?xml version="1.0" encoding="utf-8"?>
<calcChain xmlns="http://schemas.openxmlformats.org/spreadsheetml/2006/main">
  <c r="G11" i="4" l="1"/>
  <c r="G13" i="4"/>
  <c r="G14" i="4"/>
  <c r="G15" i="4"/>
  <c r="G16" i="4"/>
  <c r="G18" i="4"/>
  <c r="G20" i="4"/>
  <c r="G21" i="4"/>
  <c r="G22" i="4"/>
  <c r="G23" i="4"/>
  <c r="G24" i="4"/>
  <c r="G25" i="4"/>
  <c r="G26" i="4"/>
  <c r="G27" i="4"/>
  <c r="G29" i="4"/>
  <c r="G30" i="4"/>
  <c r="G31" i="4"/>
  <c r="G32" i="4"/>
  <c r="G33" i="4"/>
  <c r="G39" i="4"/>
  <c r="G40" i="4"/>
  <c r="G41" i="4"/>
  <c r="G45" i="4"/>
  <c r="G46" i="4"/>
  <c r="G47" i="4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4" i="4"/>
  <c r="G65" i="4"/>
  <c r="G68" i="4"/>
  <c r="G103" i="4"/>
  <c r="G104" i="4"/>
  <c r="F44" i="4"/>
  <c r="G44" i="4" s="1"/>
  <c r="F28" i="4"/>
  <c r="G28" i="4" s="1"/>
  <c r="F19" i="4"/>
  <c r="G19" i="4" s="1"/>
  <c r="F12" i="4"/>
  <c r="G12" i="4" s="1"/>
  <c r="F10" i="4" l="1"/>
  <c r="G113" i="4"/>
  <c r="G112" i="4"/>
  <c r="E112" i="4"/>
  <c r="E113" i="4"/>
  <c r="G119" i="4"/>
  <c r="G120" i="4"/>
  <c r="G115" i="4"/>
  <c r="G116" i="4"/>
  <c r="G117" i="4"/>
  <c r="E130" i="4"/>
  <c r="E125" i="4"/>
  <c r="G127" i="4"/>
  <c r="G130" i="4"/>
  <c r="G125" i="4"/>
  <c r="G106" i="4"/>
  <c r="G107" i="4"/>
  <c r="G108" i="4"/>
  <c r="G109" i="4"/>
  <c r="G110" i="4"/>
  <c r="G111" i="4"/>
  <c r="G114" i="4"/>
  <c r="G118" i="4"/>
  <c r="G121" i="4"/>
  <c r="G122" i="4"/>
  <c r="G123" i="4"/>
  <c r="G124" i="4"/>
  <c r="G126" i="4"/>
  <c r="G128" i="4"/>
  <c r="G129" i="4"/>
  <c r="G131" i="4"/>
  <c r="G132" i="4"/>
  <c r="G105" i="4"/>
  <c r="F9" i="4" l="1"/>
  <c r="G9" i="4" s="1"/>
  <c r="G10" i="4"/>
  <c r="E10" i="4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4" i="4"/>
  <c r="E45" i="4"/>
  <c r="E46" i="4"/>
  <c r="E47" i="4"/>
  <c r="E49" i="4"/>
  <c r="E50" i="4"/>
  <c r="E51" i="4"/>
  <c r="E52" i="4"/>
  <c r="E53" i="4"/>
  <c r="E54" i="4"/>
  <c r="E55" i="4"/>
  <c r="E56" i="4"/>
  <c r="E57" i="4"/>
  <c r="E58" i="4"/>
  <c r="E61" i="4"/>
  <c r="E64" i="4"/>
  <c r="E65" i="4"/>
  <c r="E66" i="4"/>
  <c r="E67" i="4"/>
  <c r="E68" i="4"/>
  <c r="E69" i="4"/>
  <c r="E76" i="4"/>
  <c r="E77" i="4"/>
  <c r="E90" i="4"/>
  <c r="E91" i="4"/>
  <c r="E92" i="4"/>
  <c r="E93" i="4"/>
  <c r="E94" i="4"/>
  <c r="E95" i="4"/>
  <c r="E96" i="4"/>
  <c r="E105" i="4"/>
  <c r="E106" i="4"/>
  <c r="E107" i="4"/>
  <c r="E108" i="4"/>
  <c r="E109" i="4"/>
  <c r="E110" i="4"/>
  <c r="E111" i="4"/>
  <c r="E114" i="4"/>
  <c r="E115" i="4"/>
  <c r="E116" i="4"/>
  <c r="E117" i="4"/>
  <c r="E118" i="4"/>
  <c r="E119" i="4"/>
  <c r="E120" i="4"/>
  <c r="E121" i="4"/>
  <c r="E122" i="4"/>
  <c r="E123" i="4"/>
  <c r="E124" i="4"/>
  <c r="E126" i="4"/>
  <c r="E127" i="4"/>
  <c r="E128" i="4"/>
  <c r="E129" i="4"/>
  <c r="E131" i="4"/>
  <c r="E132" i="4"/>
  <c r="E9" i="4"/>
  <c r="G44" i="3" l="1"/>
  <c r="G36" i="3"/>
  <c r="F50" i="3"/>
  <c r="G50" i="3" s="1"/>
  <c r="G48" i="3"/>
  <c r="G49" i="3"/>
  <c r="G45" i="3"/>
  <c r="G14" i="3"/>
  <c r="G15" i="3"/>
  <c r="G7" i="3"/>
  <c r="G8" i="3"/>
  <c r="G9" i="3"/>
  <c r="G11" i="3"/>
  <c r="G13" i="3"/>
  <c r="G16" i="3"/>
  <c r="G17" i="3"/>
  <c r="G18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7" i="3"/>
  <c r="G38" i="3"/>
  <c r="G39" i="3"/>
  <c r="G40" i="3"/>
  <c r="G41" i="3"/>
  <c r="G42" i="3"/>
  <c r="G43" i="3"/>
  <c r="G46" i="3"/>
  <c r="G47" i="3"/>
  <c r="G6" i="3"/>
</calcChain>
</file>

<file path=xl/sharedStrings.xml><?xml version="1.0" encoding="utf-8"?>
<sst xmlns="http://schemas.openxmlformats.org/spreadsheetml/2006/main" count="359" uniqueCount="355">
  <si>
    <t>Единица измерения: руб.</t>
  </si>
  <si>
    <t>Наименование показателя</t>
  </si>
  <si>
    <t>Раздел, под-раздел</t>
  </si>
  <si>
    <t>Утвержденные бюджетные назначения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</si>
  <si>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</si>
  <si>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</si>
  <si>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</si>
  <si>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</si>
  <si>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</si>
  <si>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</si>
  <si>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</si>
  <si>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</si>
  <si>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</si>
  <si>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</si>
  <si>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</si>
  <si>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</si>
  <si>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</si>
  <si>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</si>
  <si>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</si>
  <si>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</si>
  <si>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</si>
  <si>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</si>
  <si>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</si>
  <si>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</si>
  <si>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</si>
  <si>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</si>
  <si>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</si>
  <si>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</si>
  <si>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</si>
  <si>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</si>
  <si>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</si>
  <si>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</si>
  <si>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</si>
  <si>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</si>
  <si>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</si>
  <si>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</si>
  <si>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</si>
  <si>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</si>
  <si>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</si>
  <si>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</si>
  <si>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</si>
  <si>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</si>
  <si>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</si>
  <si>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</si>
  <si>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</si>
  <si>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</si>
  <si>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</si>
  <si>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</si>
  <si>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</si>
  <si>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</si>
  <si>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</si>
  <si>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</si>
  <si>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</si>
  <si>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</si>
  <si>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</si>
  <si>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</si>
  <si>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</si>
  <si>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</si>
  <si>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</si>
  <si>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</si>
  <si>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</si>
  <si>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</si>
  <si>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</si>
  <si>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</si>
  <si>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</si>
  <si>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</si>
  <si>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</si>
  <si>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</si>
  <si>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</si>
  <si>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</si>
  <si>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</si>
  <si>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</si>
  <si>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</si>
  <si>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</si>
  <si>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</si>
  <si>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</si>
  <si>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</si>
  <si>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</si>
  <si>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</si>
  <si>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</si>
  <si>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</si>
  <si>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</si>
  <si>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</si>
  <si>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Темп роста к соответствующему периоду прошлого года, %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</si>
  <si>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01.07.2020</t>
    </r>
    <r>
      <rPr>
        <sz val="12"/>
        <color indexed="8"/>
        <rFont val="Times New Roman"/>
        <family val="1"/>
        <charset val="204"/>
      </rPr>
      <t xml:space="preserve"> 
</t>
    </r>
  </si>
  <si>
    <t>НАЦИОНАЛЬНАЯ ОБОРОНА</t>
  </si>
  <si>
    <t>0200</t>
  </si>
  <si>
    <t>Мобилизационная и вневойсковая подготовка</t>
  </si>
  <si>
    <t>0203</t>
  </si>
  <si>
    <t>Другие вопросы в области физической культуры и спорта</t>
  </si>
  <si>
    <t>1400</t>
  </si>
  <si>
    <t>1401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</si>
  <si>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</si>
  <si>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</si>
  <si>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Наименование показателя</t>
  </si>
  <si>
    <t>Код дохода по бюджетной классификации</t>
  </si>
  <si>
    <t>4</t>
  </si>
  <si>
    <t>5</t>
  </si>
  <si>
    <t>Доходы бюджета - всего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</si>
  <si>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</si>
  <si>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</si>
  <si>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</si>
  <si>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</si>
  <si>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</si>
  <si>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</si>
  <si>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</si>
  <si>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</si>
  <si>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</si>
  <si>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</si>
  <si>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</si>
  <si>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</si>
  <si>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</si>
  <si>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</si>
  <si>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</si>
  <si>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</si>
  <si>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</si>
  <si>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</si>
  <si>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</si>
  <si>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</si>
  <si>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</si>
  <si>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</si>
  <si>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</si>
  <si>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</si>
  <si>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</si>
  <si>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</si>
  <si>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</si>
  <si>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</si>
  <si>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</si>
  <si>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</si>
  <si>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</si>
  <si>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</si>
  <si>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</si>
  <si>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</si>
  <si>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</si>
  <si>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</si>
  <si>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</si>
  <si>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</si>
  <si>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</si>
  <si>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</si>
  <si>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</si>
  <si>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</si>
  <si>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</si>
  <si>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</si>
  <si>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НАЛОГИ НА ИМУЩЕСТВО</t>
  </si>
  <si>
    <t xml:space="preserve">  Налог на имущество физических лиц</t>
  </si>
  <si>
    <t>000 1 06 01000 00 0000 110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</si>
  <si>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</si>
  <si>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</si>
  <si>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</si>
  <si>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</si>
  <si>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физических лиц</t>
  </si>
  <si>
    <t>000 1 06 06040 00 0000 110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</si>
  <si>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</si>
  <si>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</si>
  <si>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</si>
  <si>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</si>
  <si>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</si>
  <si>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</si>
  <si>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</si>
  <si>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</si>
  <si>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</si>
  <si>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</si>
  <si>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</si>
  <si>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</si>
  <si>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</si>
  <si>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</si>
  <si>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</si>
  <si>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</si>
  <si>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</si>
  <si>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</si>
  <si>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</si>
  <si>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</si>
  <si>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</si>
  <si>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</si>
  <si>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</si>
  <si>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</si>
  <si>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</si>
  <si>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</si>
  <si>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</si>
  <si>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</si>
  <si>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</si>
  <si>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</si>
  <si>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</si>
  <si>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</si>
  <si>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</si>
  <si>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</si>
  <si>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</si>
  <si>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</si>
  <si>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</si>
  <si>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</si>
  <si>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</si>
  <si>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</si>
  <si>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</si>
  <si>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</si>
  <si>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</si>
  <si>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</si>
  <si>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</si>
  <si>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</si>
  <si>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</si>
  <si>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</si>
  <si>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</si>
  <si>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</si>
  <si>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</si>
  <si>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</si>
  <si>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</si>
  <si>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</si>
  <si>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</si>
  <si>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</si>
  <si>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</si>
  <si>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</si>
  <si>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</si>
  <si>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</si>
  <si>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</si>
  <si>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</si>
  <si>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</si>
  <si>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</si>
  <si>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</si>
  <si>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</si>
  <si>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</si>
  <si>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</si>
  <si>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</si>
  <si>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</si>
  <si>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</si>
  <si>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</si>
  <si>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</si>
  <si>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</si>
  <si>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</si>
  <si>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</si>
  <si>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</si>
  <si>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</si>
  <si>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</si>
  <si>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</si>
  <si>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</si>
  <si>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</si>
  <si>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</si>
  <si>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</si>
  <si>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</si>
  <si>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</si>
  <si>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</si>
  <si>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</si>
  <si>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</si>
  <si>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</si>
  <si>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</si>
  <si>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</si>
  <si>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</si>
  <si>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</si>
  <si>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</si>
  <si>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</si>
  <si>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</si>
  <si>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</si>
  <si>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</si>
  <si>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</si>
  <si>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</si>
  <si>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</si>
  <si>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</si>
  <si>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</si>
  <si>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</si>
  <si>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</si>
  <si>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</si>
  <si>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</si>
  <si>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</si>
  <si>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</si>
  <si>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</si>
  <si>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</si>
  <si>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</si>
  <si>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</si>
  <si>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</si>
  <si>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</si>
  <si>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</si>
  <si>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</si>
  <si>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</si>
  <si>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</si>
  <si>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</si>
  <si>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</si>
  <si>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</si>
  <si>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</si>
  <si>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</si>
  <si>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</si>
  <si>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</si>
  <si>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</si>
  <si>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</si>
  <si>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</si>
  <si>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</si>
  <si>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</si>
  <si>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</si>
  <si>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</si>
  <si>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</si>
  <si>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</si>
  <si>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</si>
  <si>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</si>
  <si>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</si>
  <si>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</si>
  <si>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</si>
  <si>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</si>
  <si>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</si>
  <si>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</si>
  <si>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</si>
  <si>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</si>
  <si>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</si>
  <si>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</si>
  <si>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</si>
  <si>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</si>
  <si>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</si>
  <si>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</si>
  <si>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</si>
  <si>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</si>
  <si>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</si>
  <si>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</si>
  <si>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</si>
  <si>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Прочие субсидии</t>
  </si>
  <si>
    <t>000 2 02 29999 00 0000 150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</si>
  <si>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</si>
  <si>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</si>
  <si>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</si>
  <si>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</si>
  <si>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</si>
  <si>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</si>
  <si>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</si>
  <si>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</si>
  <si>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</si>
  <si>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</si>
  <si>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</si>
  <si>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</si>
  <si>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</si>
  <si>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</si>
  <si>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</si>
  <si>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</si>
  <si>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БЕЗВОЗМЕЗДНЫЕ ПОСТУПЛЕНИЯ</t>
  </si>
  <si>
    <t>000 2 07 00000 00 0000 000</t>
  </si>
  <si>
    <t>6</t>
  </si>
  <si>
    <t>7</t>
  </si>
  <si>
    <t>Утвержденные бюджетные назначения годовой план на текущий финансовый год, по состоянию на 01.07.2020</t>
  </si>
  <si>
    <t xml:space="preserve">Фактически исполнено по состоянию на 01.07.2020 
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</si>
  <si>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01.07.2019</t>
    </r>
    <r>
      <rPr>
        <sz val="12"/>
        <color indexed="8"/>
        <rFont val="Times New Roman"/>
        <family val="1"/>
        <charset val="204"/>
      </rPr>
      <t xml:space="preserve">
</t>
    </r>
  </si>
  <si>
    <t>Фактически исполнено по состоянию на 01.07.2019</t>
  </si>
  <si>
    <t>3</t>
  </si>
  <si>
    <t>Процент исполнения годового плана по состоянию на 01.07.2020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</si>
  <si>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</si>
  <si>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</si>
  <si>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000 2 02 40014 00 0000 150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</si>
  <si>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</si>
  <si>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Сведения об исполнении доходов бюджета Чугуевского муниципального округа за 2020 год по состоянию на 01.07.2020</t>
  </si>
  <si>
    <t>000 1 01 02050 01 0000 110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</si>
  <si>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</si>
  <si>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</si>
  <si>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</si>
  <si>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</si>
  <si>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</si>
  <si>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000 1 14 02050 05 0000 410</t>
  </si>
  <si>
    <t>Доходы от реализации иного имущества, находящегося в собственности муниципальных райнов (за исключением движимого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</si>
  <si>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** В сязи с изменениями, внесенными в Бюджетный кодекс РФ, в части распределения поступлений по штрафам, сравнение 2019 и 2020 годов по КБК "ШТРАФЫ, САНКЦИИ, ВОЗМЕЩЕНИЕ УЩЕРБА" не представляется возможным</t>
  </si>
  <si>
    <t>000 1 16 00000 00 0000 000**</t>
  </si>
  <si>
    <t>000 1 06 00000 00 0000 000*</t>
  </si>
  <si>
    <t>* В связи с тем, что налоги на имущество в 2019 году зачисляли в бюджеты поселений, сравнение 2019 и 2020 годов по КБК "НАЛОГИ НА ИМУЩЕСТВО" не представляется возможным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</si>
  <si>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2020 год 
по состоянию на 01.07.2020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</si>
</sst>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7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  <xf numFmtId="4" fontId="16" fillId="0" borderId="10">
      <alignment horizontal="right" shrinkToFit="1"/>
    </xf>
    <xf numFmtId="4" fontId="16" fillId="0" borderId="10">
      <alignment horizontal="right" shrinkToFit="1"/>
    </xf>
  </cellStyleXfs>
  <cellXfs count="7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2" xfId="10" applyNumberFormat="1" applyProtection="1">
      <alignment vertical="top" wrapText="1"/>
    </xf>
    <xf numFmtId="1" fontId="2" fillId="0" borderId="2" xfId="11" applyNumberFormat="1" applyProtection="1">
      <alignment horizontal="center" vertical="top" shrinkToFit="1"/>
    </xf>
    <xf numFmtId="4" fontId="2" fillId="0" borderId="2" xfId="12" applyNumberFormat="1" applyProtection="1">
      <alignment horizontal="right" vertical="top" shrinkToFit="1"/>
    </xf>
    <xf numFmtId="10" fontId="2" fillId="0" borderId="2" xfId="13" applyNumberFormat="1" applyProtection="1">
      <alignment horizontal="right" vertical="top" shrinkToFit="1"/>
    </xf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4" fontId="1" fillId="0" borderId="2" xfId="17" applyNumberFormat="1" applyProtection="1">
      <alignment horizontal="right" vertical="top" shrinkToFit="1"/>
    </xf>
    <xf numFmtId="10" fontId="1" fillId="0" borderId="2" xfId="18" applyNumberFormat="1" applyProtection="1">
      <alignment horizontal="right" vertical="top" shrinkToFit="1"/>
    </xf>
    <xf numFmtId="0" fontId="1" fillId="0" borderId="1" xfId="23" applyNumberFormat="1" applyProtection="1">
      <alignment horizontal="left" wrapText="1"/>
    </xf>
    <xf numFmtId="0" fontId="0" fillId="0" borderId="8" xfId="0" applyBorder="1" applyProtection="1">
      <protection locked="0"/>
    </xf>
    <xf numFmtId="0" fontId="4" fillId="0" borderId="9" xfId="19" applyNumberFormat="1" applyBorder="1" applyProtection="1">
      <alignment horizontal="left" vertical="center"/>
    </xf>
    <xf numFmtId="4" fontId="4" fillId="0" borderId="9" xfId="20" applyNumberFormat="1" applyBorder="1" applyProtection="1">
      <alignment horizontal="right" vertical="center" shrinkToFit="1"/>
    </xf>
    <xf numFmtId="10" fontId="4" fillId="0" borderId="9" xfId="21" applyNumberFormat="1" applyBorder="1" applyProtection="1">
      <alignment horizontal="right" vertical="center" shrinkToFit="1"/>
    </xf>
    <xf numFmtId="49" fontId="1" fillId="0" borderId="2" xfId="16" applyNumberFormat="1" applyProtection="1">
      <alignment horizontal="center" vertical="top" shrinkToFit="1"/>
    </xf>
    <xf numFmtId="49" fontId="13" fillId="0" borderId="2" xfId="16" applyNumberFormat="1" applyFont="1" applyProtection="1">
      <alignment horizontal="center" vertical="top" shrinkToFit="1"/>
    </xf>
    <xf numFmtId="0" fontId="13" fillId="0" borderId="2" xfId="15" applyNumberFormat="1" applyFont="1" applyProtection="1">
      <alignment vertical="top" wrapText="1"/>
    </xf>
    <xf numFmtId="4" fontId="13" fillId="0" borderId="2" xfId="17" applyNumberFormat="1" applyFont="1" applyProtection="1">
      <alignment horizontal="right" vertical="top" shrinkToFit="1"/>
    </xf>
    <xf numFmtId="10" fontId="13" fillId="0" borderId="2" xfId="18" applyNumberFormat="1" applyFont="1" applyProtection="1">
      <alignment horizontal="right" vertical="top" shrinkToFit="1"/>
    </xf>
    <xf numFmtId="0" fontId="14" fillId="0" borderId="0" xfId="0" applyFont="1" applyProtection="1">
      <protection locked="0"/>
    </xf>
    <xf numFmtId="4" fontId="15" fillId="0" borderId="2" xfId="17" applyNumberFormat="1" applyFont="1" applyProtection="1">
      <alignment horizontal="right" vertical="top" shrinkToFit="1"/>
    </xf>
    <xf numFmtId="0" fontId="15" fillId="0" borderId="2" xfId="15" applyNumberFormat="1" applyFont="1" applyProtection="1">
      <alignment vertical="top" wrapText="1"/>
    </xf>
    <xf numFmtId="10" fontId="15" fillId="0" borderId="2" xfId="13" applyNumberFormat="1" applyFont="1" applyProtection="1">
      <alignment horizontal="right" vertical="top" shrinkToFit="1"/>
    </xf>
    <xf numFmtId="0" fontId="15" fillId="0" borderId="3" xfId="4" applyNumberFormat="1" applyFont="1" applyBorder="1" applyAlignment="1" applyProtection="1">
      <alignment horizontal="center" vertical="center"/>
    </xf>
    <xf numFmtId="49" fontId="15" fillId="0" borderId="3" xfId="34" applyNumberFormat="1" applyFont="1" applyBorder="1" applyAlignment="1" applyProtection="1">
      <alignment horizontal="center" vertical="center"/>
    </xf>
    <xf numFmtId="49" fontId="15" fillId="0" borderId="3" xfId="31" applyNumberFormat="1" applyFont="1" applyBorder="1" applyAlignment="1" applyProtection="1">
      <alignment horizontal="left" vertical="center"/>
    </xf>
    <xf numFmtId="0" fontId="13" fillId="0" borderId="3" xfId="20" applyNumberFormat="1" applyFont="1" applyBorder="1" applyAlignment="1" applyProtection="1">
      <alignment horizontal="left" vertical="top" wrapText="1"/>
    </xf>
    <xf numFmtId="4" fontId="13" fillId="0" borderId="3" xfId="13" applyNumberFormat="1" applyFont="1" applyBorder="1" applyAlignment="1" applyProtection="1">
      <alignment horizontal="right" vertical="center" shrinkToFit="1"/>
    </xf>
    <xf numFmtId="10" fontId="13" fillId="0" borderId="3" xfId="13" applyNumberFormat="1" applyFont="1" applyBorder="1" applyAlignment="1" applyProtection="1">
      <alignment horizontal="right" vertical="center" shrinkToFit="1"/>
    </xf>
    <xf numFmtId="49" fontId="13" fillId="0" borderId="3" xfId="15" applyNumberFormat="1" applyFont="1" applyBorder="1" applyAlignment="1" applyProtection="1">
      <alignment horizontal="left" vertical="center"/>
    </xf>
    <xf numFmtId="0" fontId="13" fillId="0" borderId="3" xfId="23" applyNumberFormat="1" applyFont="1" applyBorder="1" applyAlignment="1" applyProtection="1">
      <alignment horizontal="left" vertical="top" wrapText="1"/>
    </xf>
    <xf numFmtId="4" fontId="13" fillId="0" borderId="3" xfId="35" applyNumberFormat="1" applyFont="1" applyBorder="1" applyAlignment="1" applyProtection="1">
      <alignment horizontal="right" vertical="center" shrinkToFit="1"/>
    </xf>
    <xf numFmtId="49" fontId="15" fillId="0" borderId="3" xfId="15" applyNumberFormat="1" applyFont="1" applyBorder="1" applyAlignment="1" applyProtection="1">
      <alignment horizontal="left" vertical="center"/>
    </xf>
    <xf numFmtId="0" fontId="15" fillId="0" borderId="3" xfId="23" applyNumberFormat="1" applyFont="1" applyBorder="1" applyAlignment="1" applyProtection="1">
      <alignment horizontal="left" vertical="top" wrapText="1"/>
    </xf>
    <xf numFmtId="4" fontId="15" fillId="0" borderId="3" xfId="35" applyNumberFormat="1" applyFont="1" applyBorder="1" applyAlignment="1" applyProtection="1">
      <alignment horizontal="right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0" fontId="13" fillId="0" borderId="3" xfId="35" applyNumberFormat="1" applyFont="1" applyBorder="1" applyAlignment="1" applyProtection="1">
      <alignment horizontal="right" vertical="center" shrinkToFit="1"/>
    </xf>
    <xf numFmtId="10" fontId="15" fillId="0" borderId="3" xfId="35" applyNumberFormat="1" applyFont="1" applyBorder="1" applyAlignment="1" applyProtection="1">
      <alignment horizontal="right" vertical="center" shrinkToFit="1"/>
    </xf>
    <xf numFmtId="4" fontId="13" fillId="0" borderId="13" xfId="36" applyFont="1" applyBorder="1" applyProtection="1">
      <alignment horizontal="right" shrinkToFit="1"/>
    </xf>
    <xf numFmtId="0" fontId="15" fillId="0" borderId="3" xfId="17" applyNumberFormat="1" applyFont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10" fontId="15" fillId="0" borderId="3" xfId="13" applyNumberFormat="1" applyFont="1" applyBorder="1" applyAlignment="1" applyProtection="1">
      <alignment horizontal="right" vertical="center" shrinkToFit="1"/>
    </xf>
    <xf numFmtId="0" fontId="13" fillId="0" borderId="3" xfId="23" applyNumberFormat="1" applyFont="1" applyBorder="1" applyAlignment="1" applyProtection="1">
      <alignment horizontal="left" vertical="center" wrapText="1"/>
    </xf>
    <xf numFmtId="4" fontId="13" fillId="0" borderId="13" xfId="36" applyFont="1" applyBorder="1" applyAlignment="1" applyProtection="1">
      <alignment horizontal="right" vertical="center" shrinkToFit="1"/>
    </xf>
    <xf numFmtId="0" fontId="19" fillId="0" borderId="0" xfId="0" applyFont="1" applyAlignment="1">
      <alignment horizontal="left" vertical="top"/>
    </xf>
    <xf numFmtId="0" fontId="14" fillId="0" borderId="0" xfId="0" applyFont="1"/>
    <xf numFmtId="0" fontId="0" fillId="0" borderId="0" xfId="0" applyFont="1"/>
    <xf numFmtId="4" fontId="18" fillId="0" borderId="3" xfId="35" applyNumberFormat="1" applyFont="1" applyBorder="1" applyAlignment="1" applyProtection="1">
      <alignment horizontal="right" vertical="center" shrinkToFit="1"/>
    </xf>
    <xf numFmtId="4" fontId="19" fillId="0" borderId="3" xfId="35" applyNumberFormat="1" applyFont="1" applyBorder="1" applyAlignment="1" applyProtection="1">
      <alignment horizontal="right" vertical="center" shrinkToFit="1"/>
    </xf>
    <xf numFmtId="49" fontId="15" fillId="0" borderId="6" xfId="12" applyNumberFormat="1" applyFont="1" applyBorder="1" applyAlignment="1" applyProtection="1">
      <alignment horizontal="center" vertical="center" wrapText="1"/>
    </xf>
    <xf numFmtId="49" fontId="15" fillId="0" borderId="11" xfId="12" applyNumberFormat="1" applyFont="1" applyBorder="1" applyAlignment="1" applyProtection="1">
      <alignment horizontal="center" vertical="center" wrapText="1"/>
    </xf>
    <xf numFmtId="49" fontId="15" fillId="0" borderId="12" xfId="12" applyNumberFormat="1" applyFont="1" applyBorder="1" applyAlignment="1" applyProtection="1">
      <alignment horizontal="center" vertical="center" wrapText="1"/>
    </xf>
    <xf numFmtId="0" fontId="15" fillId="0" borderId="3" xfId="19" applyNumberFormat="1" applyFont="1" applyBorder="1" applyAlignment="1" applyProtection="1">
      <alignment horizontal="left" vertical="top" wrapText="1"/>
    </xf>
    <xf numFmtId="0" fontId="15" fillId="0" borderId="3" xfId="19" applyFont="1" applyBorder="1" applyAlignment="1">
      <alignment horizontal="left" vertical="top" wrapText="1"/>
    </xf>
    <xf numFmtId="0" fontId="15" fillId="0" borderId="3" xfId="19" applyNumberFormat="1" applyFont="1" applyBorder="1" applyAlignment="1" applyProtection="1">
      <alignment horizontal="left" vertical="center" wrapText="1"/>
    </xf>
    <xf numFmtId="0" fontId="15" fillId="0" borderId="3" xfId="19" applyFont="1" applyBorder="1" applyAlignment="1">
      <alignment horizontal="left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3" fillId="0" borderId="1" xfId="4" applyNumberFormat="1" applyFont="1" applyAlignment="1" applyProtection="1">
      <alignment horizontal="center" vertical="top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7" applyNumberFormat="1" applyAlignment="1" applyProtection="1">
      <alignment horizontal="right"/>
    </xf>
    <xf numFmtId="0" fontId="17" fillId="0" borderId="2" xfId="8" applyNumberFormat="1" applyFont="1" applyProtection="1">
      <alignment horizontal="center" vertical="center" wrapText="1"/>
    </xf>
  </cellXfs>
  <cellStyles count="37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xl50" xfId="35"/>
    <cellStyle name="xl5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5"/>
  <sheetViews>
    <sheetView zoomScale="85" zoomScaleNormal="85" workbookViewId="0">
      <selection activeCell="C127" sqref="C127"/>
    </sheetView>
  </sheetViews>
  <sheetFormatPr defaultRowHeight="15.75" x14ac:dyDescent="0.25"/>
  <cols>
    <col min="1" max="1" width="30.7109375" style="37" customWidth="1"/>
    <col min="2" max="2" width="59.85546875" style="43" customWidth="1"/>
    <col min="3" max="3" width="18.42578125" style="38" customWidth="1"/>
    <col min="4" max="7" width="14.42578125" style="38" customWidth="1"/>
  </cols>
  <sheetData>
    <row r="2" spans="1:7" x14ac:dyDescent="0.25">
      <c r="B2" s="47" t="s">
        <v>341</v>
      </c>
    </row>
    <row r="5" spans="1:7" ht="15" customHeight="1" x14ac:dyDescent="0.25">
      <c r="A5" s="57" t="s">
        <v>95</v>
      </c>
      <c r="B5" s="55" t="s">
        <v>94</v>
      </c>
      <c r="C5" s="52" t="s">
        <v>331</v>
      </c>
      <c r="D5" s="52" t="s">
        <v>332</v>
      </c>
      <c r="E5" s="52" t="s">
        <v>336</v>
      </c>
      <c r="F5" s="52" t="s">
        <v>334</v>
      </c>
      <c r="G5" s="52" t="s">
        <v>83</v>
      </c>
    </row>
    <row r="6" spans="1:7" ht="15" x14ac:dyDescent="0.25">
      <c r="A6" s="58"/>
      <c r="B6" s="56"/>
      <c r="C6" s="53"/>
      <c r="D6" s="53"/>
      <c r="E6" s="53"/>
      <c r="F6" s="53"/>
      <c r="G6" s="53"/>
    </row>
    <row r="7" spans="1:7" ht="99.75" customHeight="1" x14ac:dyDescent="0.25">
      <c r="A7" s="58"/>
      <c r="B7" s="56"/>
      <c r="C7" s="54"/>
      <c r="D7" s="54"/>
      <c r="E7" s="54"/>
      <c r="F7" s="54"/>
      <c r="G7" s="54"/>
    </row>
    <row r="8" spans="1:7" x14ac:dyDescent="0.25">
      <c r="A8" s="25">
        <v>1</v>
      </c>
      <c r="B8" s="42">
        <v>2</v>
      </c>
      <c r="C8" s="26" t="s">
        <v>335</v>
      </c>
      <c r="D8" s="26" t="s">
        <v>96</v>
      </c>
      <c r="E8" s="26" t="s">
        <v>97</v>
      </c>
      <c r="F8" s="26" t="s">
        <v>329</v>
      </c>
      <c r="G8" s="26" t="s">
        <v>330</v>
      </c>
    </row>
    <row r="9" spans="1:7" x14ac:dyDescent="0.25">
      <c r="A9" s="27"/>
      <c r="B9" s="28" t="s">
        <v>98</v>
      </c>
      <c r="C9" s="29">
        <v>1138705623.6800001</v>
      </c>
      <c r="D9" s="29">
        <v>488756815.13999999</v>
      </c>
      <c r="E9" s="30">
        <f>D9/C9</f>
        <v>0.42922139398984016</v>
      </c>
      <c r="F9" s="29">
        <f>F10+F105</f>
        <v>380451995.94000006</v>
      </c>
      <c r="G9" s="30">
        <f>D9/F9</f>
        <v>1.2846740728285739</v>
      </c>
    </row>
    <row r="10" spans="1:7" x14ac:dyDescent="0.25">
      <c r="A10" s="31" t="s">
        <v>100</v>
      </c>
      <c r="B10" s="32" t="s">
        <v>99</v>
      </c>
      <c r="C10" s="33">
        <v>389043300</v>
      </c>
      <c r="D10" s="33">
        <v>178057265.06000003</v>
      </c>
      <c r="E10" s="30">
        <f t="shared" ref="E10:E49" si="0">D10/C10</f>
        <v>0.45767981368654859</v>
      </c>
      <c r="F10" s="51">
        <f>F11+F18+F28+F39+F44+F51+F56+F61+F68+F103</f>
        <v>179598828.23000002</v>
      </c>
      <c r="G10" s="30">
        <f t="shared" ref="G10:G68" si="1">D10/F10</f>
        <v>0.99141663013510417</v>
      </c>
    </row>
    <row r="11" spans="1:7" x14ac:dyDescent="0.25">
      <c r="A11" s="31" t="s">
        <v>102</v>
      </c>
      <c r="B11" s="32" t="s">
        <v>101</v>
      </c>
      <c r="C11" s="33">
        <v>282752800</v>
      </c>
      <c r="D11" s="33">
        <v>135300502.47</v>
      </c>
      <c r="E11" s="30">
        <f t="shared" si="0"/>
        <v>0.47851162736496333</v>
      </c>
      <c r="F11" s="33">
        <v>131869053.72</v>
      </c>
      <c r="G11" s="30">
        <f t="shared" si="1"/>
        <v>1.0260216377777767</v>
      </c>
    </row>
    <row r="12" spans="1:7" x14ac:dyDescent="0.25">
      <c r="A12" s="34" t="s">
        <v>104</v>
      </c>
      <c r="B12" s="35" t="s">
        <v>103</v>
      </c>
      <c r="C12" s="36">
        <v>282752800</v>
      </c>
      <c r="D12" s="36">
        <v>135300502.47</v>
      </c>
      <c r="E12" s="30">
        <f t="shared" si="0"/>
        <v>0.47851162736496333</v>
      </c>
      <c r="F12" s="50">
        <f>F13+F14+F15+F16+F17</f>
        <v>131869053.72</v>
      </c>
      <c r="G12" s="30">
        <f t="shared" si="1"/>
        <v>1.0260216377777767</v>
      </c>
    </row>
    <row r="13" spans="1:7" ht="78.75" x14ac:dyDescent="0.25">
      <c r="A13" s="34" t="s">
        <v>106</v>
      </c>
      <c r="B13" s="35" t="s">
        <v>105</v>
      </c>
      <c r="C13" s="36">
        <v>276052800</v>
      </c>
      <c r="D13" s="36">
        <v>133939078.39</v>
      </c>
      <c r="E13" s="30">
        <f t="shared" si="0"/>
        <v>0.48519369624216818</v>
      </c>
      <c r="F13" s="36">
        <v>129781503.84</v>
      </c>
      <c r="G13" s="30">
        <f t="shared" si="1"/>
        <v>1.0320351855001282</v>
      </c>
    </row>
    <row r="14" spans="1:7" ht="126" x14ac:dyDescent="0.25">
      <c r="A14" s="34" t="s">
        <v>108</v>
      </c>
      <c r="B14" s="35" t="s">
        <v>107</v>
      </c>
      <c r="C14" s="36">
        <v>4000000</v>
      </c>
      <c r="D14" s="36">
        <v>357777.44</v>
      </c>
      <c r="E14" s="30">
        <f t="shared" si="0"/>
        <v>8.9444360000000001E-2</v>
      </c>
      <c r="F14" s="36">
        <v>1046436.08</v>
      </c>
      <c r="G14" s="30">
        <f t="shared" si="1"/>
        <v>0.34190090234656284</v>
      </c>
    </row>
    <row r="15" spans="1:7" ht="47.25" x14ac:dyDescent="0.25">
      <c r="A15" s="34" t="s">
        <v>110</v>
      </c>
      <c r="B15" s="35" t="s">
        <v>109</v>
      </c>
      <c r="C15" s="36">
        <v>1800000</v>
      </c>
      <c r="D15" s="36">
        <v>747791.45</v>
      </c>
      <c r="E15" s="30">
        <f t="shared" si="0"/>
        <v>0.4154396944444444</v>
      </c>
      <c r="F15" s="36">
        <v>680414.28</v>
      </c>
      <c r="G15" s="30">
        <f t="shared" si="1"/>
        <v>1.0990237447691427</v>
      </c>
    </row>
    <row r="16" spans="1:7" ht="94.5" x14ac:dyDescent="0.25">
      <c r="A16" s="34" t="s">
        <v>112</v>
      </c>
      <c r="B16" s="35" t="s">
        <v>111</v>
      </c>
      <c r="C16" s="36">
        <v>900000</v>
      </c>
      <c r="D16" s="36">
        <v>255855.19</v>
      </c>
      <c r="E16" s="30">
        <f t="shared" si="0"/>
        <v>0.28428354444444442</v>
      </c>
      <c r="F16" s="36">
        <v>360418.02</v>
      </c>
      <c r="G16" s="30">
        <f t="shared" si="1"/>
        <v>0.7098845668149445</v>
      </c>
    </row>
    <row r="17" spans="1:7" ht="63" x14ac:dyDescent="0.25">
      <c r="A17" s="34" t="s">
        <v>342</v>
      </c>
      <c r="B17" s="35" t="s">
        <v>343</v>
      </c>
      <c r="C17" s="36">
        <v>0</v>
      </c>
      <c r="D17" s="36">
        <v>0</v>
      </c>
      <c r="E17" s="30"/>
      <c r="F17" s="36">
        <v>281.5</v>
      </c>
      <c r="G17" s="30"/>
    </row>
    <row r="18" spans="1:7" ht="47.25" x14ac:dyDescent="0.25">
      <c r="A18" s="31" t="s">
        <v>114</v>
      </c>
      <c r="B18" s="32" t="s">
        <v>113</v>
      </c>
      <c r="C18" s="33">
        <v>25988394</v>
      </c>
      <c r="D18" s="33">
        <v>10532714.710000001</v>
      </c>
      <c r="E18" s="30">
        <f t="shared" si="0"/>
        <v>0.40528532505702358</v>
      </c>
      <c r="F18" s="33">
        <v>11810784.58</v>
      </c>
      <c r="G18" s="30">
        <f t="shared" si="1"/>
        <v>0.89178789424673433</v>
      </c>
    </row>
    <row r="19" spans="1:7" ht="31.5" x14ac:dyDescent="0.25">
      <c r="A19" s="34" t="s">
        <v>116</v>
      </c>
      <c r="B19" s="35" t="s">
        <v>115</v>
      </c>
      <c r="C19" s="36">
        <v>25988394</v>
      </c>
      <c r="D19" s="36">
        <v>10532714.710000001</v>
      </c>
      <c r="E19" s="30">
        <f t="shared" si="0"/>
        <v>0.40528532505702358</v>
      </c>
      <c r="F19" s="36">
        <f>F20+F22+F24+F26</f>
        <v>11810784.58</v>
      </c>
      <c r="G19" s="30">
        <f t="shared" si="1"/>
        <v>0.89178789424673433</v>
      </c>
    </row>
    <row r="20" spans="1:7" ht="84" customHeight="1" x14ac:dyDescent="0.25">
      <c r="A20" s="34" t="s">
        <v>118</v>
      </c>
      <c r="B20" s="35" t="s">
        <v>117</v>
      </c>
      <c r="C20" s="36">
        <v>11870415</v>
      </c>
      <c r="D20" s="36">
        <v>4990197.82</v>
      </c>
      <c r="E20" s="30">
        <f t="shared" si="0"/>
        <v>0.42038949944041554</v>
      </c>
      <c r="F20" s="36">
        <v>5361599.71</v>
      </c>
      <c r="G20" s="30">
        <f t="shared" si="1"/>
        <v>0.93072927669193717</v>
      </c>
    </row>
    <row r="21" spans="1:7" ht="126" x14ac:dyDescent="0.25">
      <c r="A21" s="34" t="s">
        <v>120</v>
      </c>
      <c r="B21" s="35" t="s">
        <v>119</v>
      </c>
      <c r="C21" s="36">
        <v>11870415</v>
      </c>
      <c r="D21" s="36">
        <v>4990197.82</v>
      </c>
      <c r="E21" s="30">
        <f t="shared" si="0"/>
        <v>0.42038949944041554</v>
      </c>
      <c r="F21" s="36">
        <v>5361599.71</v>
      </c>
      <c r="G21" s="30">
        <f t="shared" si="1"/>
        <v>0.93072927669193717</v>
      </c>
    </row>
    <row r="22" spans="1:7" ht="98.25" customHeight="1" x14ac:dyDescent="0.25">
      <c r="A22" s="34" t="s">
        <v>122</v>
      </c>
      <c r="B22" s="35" t="s">
        <v>121</v>
      </c>
      <c r="C22" s="36">
        <v>64170</v>
      </c>
      <c r="D22" s="36">
        <v>32649.83</v>
      </c>
      <c r="E22" s="30">
        <f t="shared" si="0"/>
        <v>0.50880208820321027</v>
      </c>
      <c r="F22" s="36">
        <v>40678.99</v>
      </c>
      <c r="G22" s="30">
        <f t="shared" si="1"/>
        <v>0.80262145151588093</v>
      </c>
    </row>
    <row r="23" spans="1:7" ht="141.75" x14ac:dyDescent="0.25">
      <c r="A23" s="34" t="s">
        <v>124</v>
      </c>
      <c r="B23" s="35" t="s">
        <v>123</v>
      </c>
      <c r="C23" s="36">
        <v>64170</v>
      </c>
      <c r="D23" s="36">
        <v>32649.83</v>
      </c>
      <c r="E23" s="30">
        <f t="shared" si="0"/>
        <v>0.50880208820321027</v>
      </c>
      <c r="F23" s="36">
        <v>40678.99</v>
      </c>
      <c r="G23" s="30">
        <f t="shared" si="1"/>
        <v>0.80262145151588093</v>
      </c>
    </row>
    <row r="24" spans="1:7" ht="78.75" x14ac:dyDescent="0.25">
      <c r="A24" s="34" t="s">
        <v>126</v>
      </c>
      <c r="B24" s="35" t="s">
        <v>125</v>
      </c>
      <c r="C24" s="36">
        <v>15900705</v>
      </c>
      <c r="D24" s="36">
        <v>6503088.1900000004</v>
      </c>
      <c r="E24" s="30">
        <f t="shared" si="0"/>
        <v>0.40898112316403584</v>
      </c>
      <c r="F24" s="36">
        <v>7429770.0999999996</v>
      </c>
      <c r="G24" s="30">
        <f t="shared" si="1"/>
        <v>0.87527448393053253</v>
      </c>
    </row>
    <row r="25" spans="1:7" ht="126" x14ac:dyDescent="0.25">
      <c r="A25" s="34" t="s">
        <v>128</v>
      </c>
      <c r="B25" s="35" t="s">
        <v>127</v>
      </c>
      <c r="C25" s="36">
        <v>15900705</v>
      </c>
      <c r="D25" s="36">
        <v>6503088.1900000004</v>
      </c>
      <c r="E25" s="30">
        <f t="shared" si="0"/>
        <v>0.40898112316403584</v>
      </c>
      <c r="F25" s="36">
        <v>7429770.0999999996</v>
      </c>
      <c r="G25" s="30">
        <f t="shared" si="1"/>
        <v>0.87527448393053253</v>
      </c>
    </row>
    <row r="26" spans="1:7" ht="78.75" x14ac:dyDescent="0.25">
      <c r="A26" s="34" t="s">
        <v>130</v>
      </c>
      <c r="B26" s="35" t="s">
        <v>129</v>
      </c>
      <c r="C26" s="36">
        <v>-1846896</v>
      </c>
      <c r="D26" s="36">
        <v>-993221.13</v>
      </c>
      <c r="E26" s="30">
        <f t="shared" si="0"/>
        <v>0.53777859175611409</v>
      </c>
      <c r="F26" s="36">
        <v>-1021264.22</v>
      </c>
      <c r="G26" s="30">
        <f t="shared" si="1"/>
        <v>0.97254080829346989</v>
      </c>
    </row>
    <row r="27" spans="1:7" ht="126" x14ac:dyDescent="0.25">
      <c r="A27" s="34" t="s">
        <v>132</v>
      </c>
      <c r="B27" s="35" t="s">
        <v>131</v>
      </c>
      <c r="C27" s="36">
        <v>-1846896</v>
      </c>
      <c r="D27" s="36">
        <v>-993221.13</v>
      </c>
      <c r="E27" s="30">
        <f t="shared" si="0"/>
        <v>0.53777859175611409</v>
      </c>
      <c r="F27" s="36">
        <v>-1021264.22</v>
      </c>
      <c r="G27" s="30">
        <f t="shared" si="1"/>
        <v>0.97254080829346989</v>
      </c>
    </row>
    <row r="28" spans="1:7" x14ac:dyDescent="0.25">
      <c r="A28" s="31" t="s">
        <v>134</v>
      </c>
      <c r="B28" s="32" t="s">
        <v>133</v>
      </c>
      <c r="C28" s="33">
        <v>11324000</v>
      </c>
      <c r="D28" s="33">
        <v>9126724.9399999995</v>
      </c>
      <c r="E28" s="30">
        <f t="shared" si="0"/>
        <v>0.80596299364182267</v>
      </c>
      <c r="F28" s="33">
        <f>F29+F31+F33</f>
        <v>8996128.5300000012</v>
      </c>
      <c r="G28" s="30">
        <f t="shared" si="1"/>
        <v>1.0145169568847854</v>
      </c>
    </row>
    <row r="29" spans="1:7" ht="31.5" x14ac:dyDescent="0.25">
      <c r="A29" s="34" t="s">
        <v>136</v>
      </c>
      <c r="B29" s="35" t="s">
        <v>135</v>
      </c>
      <c r="C29" s="36">
        <v>9959000</v>
      </c>
      <c r="D29" s="36">
        <v>8018551.1799999997</v>
      </c>
      <c r="E29" s="30">
        <f t="shared" si="0"/>
        <v>0.80515625866050811</v>
      </c>
      <c r="F29" s="36">
        <v>8786848.5</v>
      </c>
      <c r="G29" s="30">
        <f t="shared" si="1"/>
        <v>0.91256281248049287</v>
      </c>
    </row>
    <row r="30" spans="1:7" ht="31.5" x14ac:dyDescent="0.25">
      <c r="A30" s="34" t="s">
        <v>137</v>
      </c>
      <c r="B30" s="35" t="s">
        <v>135</v>
      </c>
      <c r="C30" s="36">
        <v>9959000</v>
      </c>
      <c r="D30" s="36">
        <v>8018551.1799999997</v>
      </c>
      <c r="E30" s="30">
        <f t="shared" si="0"/>
        <v>0.80515625866050811</v>
      </c>
      <c r="F30" s="36">
        <v>8786848.5</v>
      </c>
      <c r="G30" s="30">
        <f t="shared" si="1"/>
        <v>0.91256281248049287</v>
      </c>
    </row>
    <row r="31" spans="1:7" x14ac:dyDescent="0.25">
      <c r="A31" s="34" t="s">
        <v>139</v>
      </c>
      <c r="B31" s="35" t="s">
        <v>138</v>
      </c>
      <c r="C31" s="36">
        <v>1230000</v>
      </c>
      <c r="D31" s="36">
        <v>1012066.56</v>
      </c>
      <c r="E31" s="30">
        <f t="shared" si="0"/>
        <v>0.8228183414634147</v>
      </c>
      <c r="F31" s="36">
        <v>152925.14000000001</v>
      </c>
      <c r="G31" s="30">
        <f t="shared" si="1"/>
        <v>6.6180522051508337</v>
      </c>
    </row>
    <row r="32" spans="1:7" x14ac:dyDescent="0.25">
      <c r="A32" s="34" t="s">
        <v>140</v>
      </c>
      <c r="B32" s="35" t="s">
        <v>138</v>
      </c>
      <c r="C32" s="36">
        <v>1230000</v>
      </c>
      <c r="D32" s="36">
        <v>1012066.56</v>
      </c>
      <c r="E32" s="30">
        <f t="shared" si="0"/>
        <v>0.8228183414634147</v>
      </c>
      <c r="F32" s="36">
        <v>152925.14000000001</v>
      </c>
      <c r="G32" s="30">
        <f t="shared" si="1"/>
        <v>6.6180522051508337</v>
      </c>
    </row>
    <row r="33" spans="1:7" ht="31.5" x14ac:dyDescent="0.25">
      <c r="A33" s="34" t="s">
        <v>142</v>
      </c>
      <c r="B33" s="35" t="s">
        <v>141</v>
      </c>
      <c r="C33" s="36">
        <v>135000</v>
      </c>
      <c r="D33" s="36">
        <v>96107.199999999997</v>
      </c>
      <c r="E33" s="30">
        <f t="shared" si="0"/>
        <v>0.7119051851851852</v>
      </c>
      <c r="F33" s="36">
        <v>56354.89</v>
      </c>
      <c r="G33" s="30">
        <f t="shared" si="1"/>
        <v>1.7053923803240498</v>
      </c>
    </row>
    <row r="34" spans="1:7" x14ac:dyDescent="0.25">
      <c r="A34" s="31" t="s">
        <v>352</v>
      </c>
      <c r="B34" s="32" t="s">
        <v>143</v>
      </c>
      <c r="C34" s="33">
        <v>13999000</v>
      </c>
      <c r="D34" s="33">
        <v>2855699.29</v>
      </c>
      <c r="E34" s="30">
        <f t="shared" si="0"/>
        <v>0.20399309164940352</v>
      </c>
      <c r="F34" s="33"/>
      <c r="G34" s="30"/>
    </row>
    <row r="35" spans="1:7" x14ac:dyDescent="0.25">
      <c r="A35" s="34" t="s">
        <v>145</v>
      </c>
      <c r="B35" s="35" t="s">
        <v>144</v>
      </c>
      <c r="C35" s="36">
        <v>5150000</v>
      </c>
      <c r="D35" s="36">
        <v>476990.02</v>
      </c>
      <c r="E35" s="30">
        <f t="shared" si="0"/>
        <v>9.2619421359223311E-2</v>
      </c>
      <c r="F35" s="36"/>
      <c r="G35" s="30"/>
    </row>
    <row r="36" spans="1:7" x14ac:dyDescent="0.25">
      <c r="A36" s="34" t="s">
        <v>147</v>
      </c>
      <c r="B36" s="35" t="s">
        <v>146</v>
      </c>
      <c r="C36" s="36">
        <v>8849000</v>
      </c>
      <c r="D36" s="36">
        <v>2378709.27</v>
      </c>
      <c r="E36" s="30">
        <f t="shared" si="0"/>
        <v>0.2688110826082043</v>
      </c>
      <c r="F36" s="36"/>
      <c r="G36" s="30"/>
    </row>
    <row r="37" spans="1:7" x14ac:dyDescent="0.25">
      <c r="A37" s="34" t="s">
        <v>149</v>
      </c>
      <c r="B37" s="35" t="s">
        <v>148</v>
      </c>
      <c r="C37" s="36">
        <v>6749000</v>
      </c>
      <c r="D37" s="36">
        <v>2288992.9500000002</v>
      </c>
      <c r="E37" s="30">
        <f t="shared" si="0"/>
        <v>0.3391603126389095</v>
      </c>
      <c r="F37" s="36"/>
      <c r="G37" s="30"/>
    </row>
    <row r="38" spans="1:7" x14ac:dyDescent="0.25">
      <c r="A38" s="34" t="s">
        <v>151</v>
      </c>
      <c r="B38" s="35" t="s">
        <v>150</v>
      </c>
      <c r="C38" s="36">
        <v>2100000</v>
      </c>
      <c r="D38" s="36">
        <v>89716.32</v>
      </c>
      <c r="E38" s="30">
        <f t="shared" si="0"/>
        <v>4.2722057142857144E-2</v>
      </c>
      <c r="F38" s="36"/>
      <c r="G38" s="30"/>
    </row>
    <row r="39" spans="1:7" x14ac:dyDescent="0.25">
      <c r="A39" s="31" t="s">
        <v>153</v>
      </c>
      <c r="B39" s="32" t="s">
        <v>152</v>
      </c>
      <c r="C39" s="33">
        <v>1850000</v>
      </c>
      <c r="D39" s="33">
        <v>720293.71</v>
      </c>
      <c r="E39" s="30">
        <f t="shared" si="0"/>
        <v>0.38934795135135131</v>
      </c>
      <c r="F39" s="33">
        <v>888032.54</v>
      </c>
      <c r="G39" s="30">
        <f t="shared" si="1"/>
        <v>0.8111118428160301</v>
      </c>
    </row>
    <row r="40" spans="1:7" ht="31.5" x14ac:dyDescent="0.25">
      <c r="A40" s="34" t="s">
        <v>155</v>
      </c>
      <c r="B40" s="35" t="s">
        <v>154</v>
      </c>
      <c r="C40" s="36">
        <v>1850000</v>
      </c>
      <c r="D40" s="36">
        <v>695293.71</v>
      </c>
      <c r="E40" s="30">
        <f t="shared" si="0"/>
        <v>0.37583443783783782</v>
      </c>
      <c r="F40" s="36">
        <v>888032.54</v>
      </c>
      <c r="G40" s="30">
        <f t="shared" si="1"/>
        <v>0.78295972127327673</v>
      </c>
    </row>
    <row r="41" spans="1:7" ht="47.25" x14ac:dyDescent="0.25">
      <c r="A41" s="34" t="s">
        <v>157</v>
      </c>
      <c r="B41" s="35" t="s">
        <v>156</v>
      </c>
      <c r="C41" s="36">
        <v>1850000</v>
      </c>
      <c r="D41" s="36">
        <v>695293.71</v>
      </c>
      <c r="E41" s="30">
        <f t="shared" si="0"/>
        <v>0.37583443783783782</v>
      </c>
      <c r="F41" s="36">
        <v>888032.54</v>
      </c>
      <c r="G41" s="30">
        <f t="shared" si="1"/>
        <v>0.78295972127327673</v>
      </c>
    </row>
    <row r="42" spans="1:7" ht="47.25" x14ac:dyDescent="0.25">
      <c r="A42" s="34" t="s">
        <v>159</v>
      </c>
      <c r="B42" s="35" t="s">
        <v>158</v>
      </c>
      <c r="C42" s="36">
        <v>0</v>
      </c>
      <c r="D42" s="36">
        <v>25000</v>
      </c>
      <c r="E42" s="30"/>
      <c r="F42" s="36"/>
      <c r="G42" s="30"/>
    </row>
    <row r="43" spans="1:7" ht="31.5" x14ac:dyDescent="0.25">
      <c r="A43" s="34" t="s">
        <v>161</v>
      </c>
      <c r="B43" s="35" t="s">
        <v>160</v>
      </c>
      <c r="C43" s="36">
        <v>0</v>
      </c>
      <c r="D43" s="36">
        <v>25000</v>
      </c>
      <c r="E43" s="30"/>
      <c r="F43" s="36"/>
      <c r="G43" s="30"/>
    </row>
    <row r="44" spans="1:7" ht="47.25" x14ac:dyDescent="0.25">
      <c r="A44" s="31" t="s">
        <v>163</v>
      </c>
      <c r="B44" s="32" t="s">
        <v>162</v>
      </c>
      <c r="C44" s="33">
        <v>28296400</v>
      </c>
      <c r="D44" s="33">
        <v>11478682.939999999</v>
      </c>
      <c r="E44" s="30">
        <f t="shared" si="0"/>
        <v>0.40565877426103675</v>
      </c>
      <c r="F44" s="33">
        <f>F45+F50</f>
        <v>13520196.529999999</v>
      </c>
      <c r="G44" s="30">
        <f t="shared" si="1"/>
        <v>0.84900266904626132</v>
      </c>
    </row>
    <row r="45" spans="1:7" ht="94.5" x14ac:dyDescent="0.25">
      <c r="A45" s="34" t="s">
        <v>165</v>
      </c>
      <c r="B45" s="35" t="s">
        <v>164</v>
      </c>
      <c r="C45" s="36">
        <v>23244400</v>
      </c>
      <c r="D45" s="36">
        <v>9272112.5199999996</v>
      </c>
      <c r="E45" s="30">
        <f t="shared" si="0"/>
        <v>0.39889661681953503</v>
      </c>
      <c r="F45" s="36">
        <v>11041716.699999999</v>
      </c>
      <c r="G45" s="30">
        <f t="shared" si="1"/>
        <v>0.83973468727014167</v>
      </c>
    </row>
    <row r="46" spans="1:7" ht="78.75" x14ac:dyDescent="0.25">
      <c r="A46" s="34" t="s">
        <v>167</v>
      </c>
      <c r="B46" s="35" t="s">
        <v>166</v>
      </c>
      <c r="C46" s="36">
        <v>15000000</v>
      </c>
      <c r="D46" s="36">
        <v>5551712.1799999997</v>
      </c>
      <c r="E46" s="30">
        <f t="shared" si="0"/>
        <v>0.37011414533333331</v>
      </c>
      <c r="F46" s="36">
        <v>7684783.9500000002</v>
      </c>
      <c r="G46" s="30">
        <f t="shared" si="1"/>
        <v>0.72242918162975811</v>
      </c>
    </row>
    <row r="47" spans="1:7" ht="94.5" x14ac:dyDescent="0.25">
      <c r="A47" s="34" t="s">
        <v>169</v>
      </c>
      <c r="B47" s="35" t="s">
        <v>168</v>
      </c>
      <c r="C47" s="36">
        <v>10500</v>
      </c>
      <c r="D47" s="36">
        <v>16042</v>
      </c>
      <c r="E47" s="30">
        <f t="shared" si="0"/>
        <v>1.5278095238095237</v>
      </c>
      <c r="F47" s="36">
        <v>13425</v>
      </c>
      <c r="G47" s="30">
        <f t="shared" si="1"/>
        <v>1.1949348230912478</v>
      </c>
    </row>
    <row r="48" spans="1:7" ht="94.5" x14ac:dyDescent="0.25">
      <c r="A48" s="34" t="s">
        <v>344</v>
      </c>
      <c r="B48" s="35" t="s">
        <v>345</v>
      </c>
      <c r="C48" s="36">
        <v>0</v>
      </c>
      <c r="D48" s="36">
        <v>0</v>
      </c>
      <c r="E48" s="30"/>
      <c r="F48" s="36">
        <v>3343507.75</v>
      </c>
      <c r="G48" s="30">
        <f t="shared" si="1"/>
        <v>0</v>
      </c>
    </row>
    <row r="49" spans="1:7" ht="47.25" x14ac:dyDescent="0.25">
      <c r="A49" s="34" t="s">
        <v>171</v>
      </c>
      <c r="B49" s="35" t="s">
        <v>170</v>
      </c>
      <c r="C49" s="36">
        <v>8233900</v>
      </c>
      <c r="D49" s="36">
        <v>3704358.34</v>
      </c>
      <c r="E49" s="30">
        <f t="shared" si="0"/>
        <v>0.44989110142216931</v>
      </c>
      <c r="F49" s="36">
        <v>0</v>
      </c>
      <c r="G49" s="30"/>
    </row>
    <row r="50" spans="1:7" ht="94.5" x14ac:dyDescent="0.25">
      <c r="A50" s="34" t="s">
        <v>173</v>
      </c>
      <c r="B50" s="35" t="s">
        <v>172</v>
      </c>
      <c r="C50" s="36">
        <v>5052000</v>
      </c>
      <c r="D50" s="36">
        <v>2206570.42</v>
      </c>
      <c r="E50" s="30">
        <f t="shared" ref="E50:E77" si="2">D50/C50</f>
        <v>0.43677165874901031</v>
      </c>
      <c r="F50" s="36">
        <v>2478479.83</v>
      </c>
      <c r="G50" s="30">
        <f t="shared" si="1"/>
        <v>0.89029186087828682</v>
      </c>
    </row>
    <row r="51" spans="1:7" ht="31.5" x14ac:dyDescent="0.25">
      <c r="A51" s="31" t="s">
        <v>175</v>
      </c>
      <c r="B51" s="32" t="s">
        <v>174</v>
      </c>
      <c r="C51" s="33">
        <v>1060000</v>
      </c>
      <c r="D51" s="33">
        <v>702011.19</v>
      </c>
      <c r="E51" s="30">
        <f t="shared" si="2"/>
        <v>0.66227470754716977</v>
      </c>
      <c r="F51" s="33">
        <v>758926.31</v>
      </c>
      <c r="G51" s="30">
        <f t="shared" si="1"/>
        <v>0.92500573606415082</v>
      </c>
    </row>
    <row r="52" spans="1:7" x14ac:dyDescent="0.25">
      <c r="A52" s="34" t="s">
        <v>177</v>
      </c>
      <c r="B52" s="35" t="s">
        <v>176</v>
      </c>
      <c r="C52" s="36">
        <v>1060000</v>
      </c>
      <c r="D52" s="36">
        <v>702011.19</v>
      </c>
      <c r="E52" s="30">
        <f t="shared" si="2"/>
        <v>0.66227470754716977</v>
      </c>
      <c r="F52" s="36">
        <v>758926.31</v>
      </c>
      <c r="G52" s="30">
        <f t="shared" si="1"/>
        <v>0.92500573606415082</v>
      </c>
    </row>
    <row r="53" spans="1:7" ht="31.5" x14ac:dyDescent="0.25">
      <c r="A53" s="34" t="s">
        <v>179</v>
      </c>
      <c r="B53" s="35" t="s">
        <v>178</v>
      </c>
      <c r="C53" s="36">
        <v>150000</v>
      </c>
      <c r="D53" s="36">
        <v>33060.74</v>
      </c>
      <c r="E53" s="30">
        <f t="shared" si="2"/>
        <v>0.22040493333333333</v>
      </c>
      <c r="F53" s="36">
        <v>111625.95</v>
      </c>
      <c r="G53" s="30">
        <f t="shared" si="1"/>
        <v>0.29617432147273998</v>
      </c>
    </row>
    <row r="54" spans="1:7" ht="31.5" x14ac:dyDescent="0.25">
      <c r="A54" s="34" t="s">
        <v>181</v>
      </c>
      <c r="B54" s="35" t="s">
        <v>180</v>
      </c>
      <c r="C54" s="36">
        <v>10000</v>
      </c>
      <c r="D54" s="36">
        <v>33091.22</v>
      </c>
      <c r="E54" s="30">
        <f t="shared" si="2"/>
        <v>3.3091219999999999</v>
      </c>
      <c r="F54" s="36">
        <v>989.07</v>
      </c>
      <c r="G54" s="30">
        <f t="shared" si="1"/>
        <v>33.456903960285928</v>
      </c>
    </row>
    <row r="55" spans="1:7" ht="31.5" x14ac:dyDescent="0.25">
      <c r="A55" s="34" t="s">
        <v>183</v>
      </c>
      <c r="B55" s="35" t="s">
        <v>182</v>
      </c>
      <c r="C55" s="36">
        <v>900000</v>
      </c>
      <c r="D55" s="36">
        <v>635859.23</v>
      </c>
      <c r="E55" s="30">
        <f t="shared" si="2"/>
        <v>0.70651025555555558</v>
      </c>
      <c r="F55" s="36">
        <v>646311.29</v>
      </c>
      <c r="G55" s="30">
        <f t="shared" si="1"/>
        <v>0.98382813334422792</v>
      </c>
    </row>
    <row r="56" spans="1:7" ht="31.5" x14ac:dyDescent="0.25">
      <c r="A56" s="31" t="s">
        <v>185</v>
      </c>
      <c r="B56" s="32" t="s">
        <v>184</v>
      </c>
      <c r="C56" s="33">
        <v>14307600</v>
      </c>
      <c r="D56" s="33">
        <v>4877598.1399999997</v>
      </c>
      <c r="E56" s="30">
        <f t="shared" si="2"/>
        <v>0.34090959629847073</v>
      </c>
      <c r="F56" s="33">
        <v>7708287.46</v>
      </c>
      <c r="G56" s="30">
        <f t="shared" si="1"/>
        <v>0.6327732541515777</v>
      </c>
    </row>
    <row r="57" spans="1:7" x14ac:dyDescent="0.25">
      <c r="A57" s="34" t="s">
        <v>187</v>
      </c>
      <c r="B57" s="35" t="s">
        <v>186</v>
      </c>
      <c r="C57" s="36">
        <v>14307600</v>
      </c>
      <c r="D57" s="36">
        <v>4876402.46</v>
      </c>
      <c r="E57" s="30">
        <f t="shared" si="2"/>
        <v>0.34082602672705414</v>
      </c>
      <c r="F57" s="36">
        <v>7658127.46</v>
      </c>
      <c r="G57" s="30">
        <f t="shared" si="1"/>
        <v>0.63676172608388526</v>
      </c>
    </row>
    <row r="58" spans="1:7" x14ac:dyDescent="0.25">
      <c r="A58" s="34" t="s">
        <v>189</v>
      </c>
      <c r="B58" s="35" t="s">
        <v>188</v>
      </c>
      <c r="C58" s="36">
        <v>14307600</v>
      </c>
      <c r="D58" s="36">
        <v>4876402.46</v>
      </c>
      <c r="E58" s="30">
        <f t="shared" si="2"/>
        <v>0.34082602672705414</v>
      </c>
      <c r="F58" s="36">
        <v>7658127.46</v>
      </c>
      <c r="G58" s="30">
        <f t="shared" si="1"/>
        <v>0.63676172608388526</v>
      </c>
    </row>
    <row r="59" spans="1:7" x14ac:dyDescent="0.25">
      <c r="A59" s="34" t="s">
        <v>191</v>
      </c>
      <c r="B59" s="35" t="s">
        <v>190</v>
      </c>
      <c r="C59" s="36">
        <v>0</v>
      </c>
      <c r="D59" s="36">
        <v>1195.68</v>
      </c>
      <c r="E59" s="30"/>
      <c r="F59" s="36">
        <v>50160</v>
      </c>
      <c r="G59" s="30">
        <f t="shared" si="1"/>
        <v>2.3837320574162681E-2</v>
      </c>
    </row>
    <row r="60" spans="1:7" x14ac:dyDescent="0.25">
      <c r="A60" s="34" t="s">
        <v>193</v>
      </c>
      <c r="B60" s="35" t="s">
        <v>192</v>
      </c>
      <c r="C60" s="36">
        <v>0</v>
      </c>
      <c r="D60" s="36">
        <v>1195.68</v>
      </c>
      <c r="E60" s="30"/>
      <c r="F60" s="36">
        <v>50160</v>
      </c>
      <c r="G60" s="30">
        <f t="shared" si="1"/>
        <v>2.3837320574162681E-2</v>
      </c>
    </row>
    <row r="61" spans="1:7" s="48" customFormat="1" ht="31.5" x14ac:dyDescent="0.25">
      <c r="A61" s="31" t="s">
        <v>195</v>
      </c>
      <c r="B61" s="32" t="s">
        <v>194</v>
      </c>
      <c r="C61" s="33">
        <v>8400000</v>
      </c>
      <c r="D61" s="33">
        <v>1884347</v>
      </c>
      <c r="E61" s="30">
        <f t="shared" si="2"/>
        <v>0.22432702380952382</v>
      </c>
      <c r="F61" s="33">
        <v>2604901.5</v>
      </c>
      <c r="G61" s="30">
        <f t="shared" si="1"/>
        <v>0.72338512607866368</v>
      </c>
    </row>
    <row r="62" spans="1:7" s="49" customFormat="1" ht="94.5" x14ac:dyDescent="0.25">
      <c r="A62" s="34" t="s">
        <v>346</v>
      </c>
      <c r="B62" s="35" t="s">
        <v>347</v>
      </c>
      <c r="C62" s="36">
        <v>0</v>
      </c>
      <c r="D62" s="36">
        <v>0</v>
      </c>
      <c r="E62" s="44"/>
      <c r="F62" s="36">
        <v>1179400</v>
      </c>
      <c r="G62" s="30"/>
    </row>
    <row r="63" spans="1:7" s="49" customFormat="1" ht="100.5" customHeight="1" x14ac:dyDescent="0.25">
      <c r="A63" s="34" t="s">
        <v>348</v>
      </c>
      <c r="B63" s="35" t="s">
        <v>349</v>
      </c>
      <c r="C63" s="36">
        <v>0</v>
      </c>
      <c r="D63" s="36">
        <v>0</v>
      </c>
      <c r="E63" s="44"/>
      <c r="F63" s="36">
        <v>1179400</v>
      </c>
      <c r="G63" s="30"/>
    </row>
    <row r="64" spans="1:7" ht="31.5" x14ac:dyDescent="0.25">
      <c r="A64" s="34" t="s">
        <v>197</v>
      </c>
      <c r="B64" s="35" t="s">
        <v>196</v>
      </c>
      <c r="C64" s="36">
        <v>5400000</v>
      </c>
      <c r="D64" s="36">
        <v>1884347</v>
      </c>
      <c r="E64" s="30">
        <f t="shared" si="2"/>
        <v>0.34895314814814815</v>
      </c>
      <c r="F64" s="36">
        <v>1425501.5</v>
      </c>
      <c r="G64" s="30">
        <f t="shared" si="1"/>
        <v>1.3218835616798719</v>
      </c>
    </row>
    <row r="65" spans="1:7" ht="47.25" x14ac:dyDescent="0.25">
      <c r="A65" s="34" t="s">
        <v>199</v>
      </c>
      <c r="B65" s="35" t="s">
        <v>198</v>
      </c>
      <c r="C65" s="36">
        <v>5000000</v>
      </c>
      <c r="D65" s="36">
        <v>1884347</v>
      </c>
      <c r="E65" s="30">
        <f t="shared" si="2"/>
        <v>0.37686940000000002</v>
      </c>
      <c r="F65" s="36">
        <v>1425501.5</v>
      </c>
      <c r="G65" s="30">
        <f t="shared" si="1"/>
        <v>1.3218835616798719</v>
      </c>
    </row>
    <row r="66" spans="1:7" ht="63" x14ac:dyDescent="0.25">
      <c r="A66" s="34" t="s">
        <v>201</v>
      </c>
      <c r="B66" s="35" t="s">
        <v>200</v>
      </c>
      <c r="C66" s="36">
        <v>400000</v>
      </c>
      <c r="D66" s="36">
        <v>0</v>
      </c>
      <c r="E66" s="30">
        <f t="shared" si="2"/>
        <v>0</v>
      </c>
      <c r="F66" s="36"/>
      <c r="G66" s="30"/>
    </row>
    <row r="67" spans="1:7" ht="31.5" x14ac:dyDescent="0.25">
      <c r="A67" s="34" t="s">
        <v>203</v>
      </c>
      <c r="B67" s="35" t="s">
        <v>202</v>
      </c>
      <c r="C67" s="36">
        <v>3000000</v>
      </c>
      <c r="D67" s="36">
        <v>0</v>
      </c>
      <c r="E67" s="30">
        <f t="shared" si="2"/>
        <v>0</v>
      </c>
      <c r="F67" s="36"/>
      <c r="G67" s="30"/>
    </row>
    <row r="68" spans="1:7" x14ac:dyDescent="0.25">
      <c r="A68" s="31" t="s">
        <v>351</v>
      </c>
      <c r="B68" s="32" t="s">
        <v>204</v>
      </c>
      <c r="C68" s="33">
        <v>1065106</v>
      </c>
      <c r="D68" s="33">
        <v>756948.00999999989</v>
      </c>
      <c r="E68" s="30">
        <f t="shared" si="2"/>
        <v>0.71067857095913445</v>
      </c>
      <c r="F68" s="33">
        <v>1441612.06</v>
      </c>
      <c r="G68" s="30">
        <f t="shared" si="1"/>
        <v>0.52507053111084534</v>
      </c>
    </row>
    <row r="69" spans="1:7" ht="47.25" x14ac:dyDescent="0.25">
      <c r="A69" s="34" t="s">
        <v>206</v>
      </c>
      <c r="B69" s="35" t="s">
        <v>205</v>
      </c>
      <c r="C69" s="36">
        <v>30000</v>
      </c>
      <c r="D69" s="36">
        <v>308830.02999999997</v>
      </c>
      <c r="E69" s="30">
        <f t="shared" si="2"/>
        <v>10.294334333333332</v>
      </c>
      <c r="F69" s="36"/>
      <c r="G69" s="30"/>
    </row>
    <row r="70" spans="1:7" ht="63" x14ac:dyDescent="0.25">
      <c r="A70" s="34" t="s">
        <v>208</v>
      </c>
      <c r="B70" s="35" t="s">
        <v>207</v>
      </c>
      <c r="C70" s="36">
        <v>0</v>
      </c>
      <c r="D70" s="36">
        <v>21250</v>
      </c>
      <c r="E70" s="30"/>
      <c r="F70" s="36"/>
      <c r="G70" s="30"/>
    </row>
    <row r="71" spans="1:7" ht="94.5" x14ac:dyDescent="0.25">
      <c r="A71" s="34" t="s">
        <v>210</v>
      </c>
      <c r="B71" s="35" t="s">
        <v>209</v>
      </c>
      <c r="C71" s="36">
        <v>0</v>
      </c>
      <c r="D71" s="36">
        <v>21250</v>
      </c>
      <c r="E71" s="30"/>
      <c r="F71" s="36"/>
      <c r="G71" s="30"/>
    </row>
    <row r="72" spans="1:7" ht="80.25" customHeight="1" x14ac:dyDescent="0.25">
      <c r="A72" s="34" t="s">
        <v>212</v>
      </c>
      <c r="B72" s="35" t="s">
        <v>211</v>
      </c>
      <c r="C72" s="36">
        <v>0</v>
      </c>
      <c r="D72" s="36">
        <v>2525.16</v>
      </c>
      <c r="E72" s="30"/>
      <c r="F72" s="36"/>
      <c r="G72" s="30"/>
    </row>
    <row r="73" spans="1:7" ht="114" customHeight="1" x14ac:dyDescent="0.25">
      <c r="A73" s="34" t="s">
        <v>214</v>
      </c>
      <c r="B73" s="35" t="s">
        <v>213</v>
      </c>
      <c r="C73" s="36">
        <v>0</v>
      </c>
      <c r="D73" s="36">
        <v>2525.16</v>
      </c>
      <c r="E73" s="30"/>
      <c r="F73" s="36"/>
      <c r="G73" s="30"/>
    </row>
    <row r="74" spans="1:7" ht="63" x14ac:dyDescent="0.25">
      <c r="A74" s="34" t="s">
        <v>216</v>
      </c>
      <c r="B74" s="35" t="s">
        <v>215</v>
      </c>
      <c r="C74" s="36">
        <v>0</v>
      </c>
      <c r="D74" s="36">
        <v>1112.5</v>
      </c>
      <c r="E74" s="30"/>
      <c r="F74" s="36"/>
      <c r="G74" s="30"/>
    </row>
    <row r="75" spans="1:7" ht="94.5" x14ac:dyDescent="0.25">
      <c r="A75" s="34" t="s">
        <v>218</v>
      </c>
      <c r="B75" s="35" t="s">
        <v>217</v>
      </c>
      <c r="C75" s="36">
        <v>0</v>
      </c>
      <c r="D75" s="36">
        <v>1112.5</v>
      </c>
      <c r="E75" s="30"/>
      <c r="F75" s="36"/>
      <c r="G75" s="30"/>
    </row>
    <row r="76" spans="1:7" ht="78.75" x14ac:dyDescent="0.25">
      <c r="A76" s="34" t="s">
        <v>220</v>
      </c>
      <c r="B76" s="35" t="s">
        <v>219</v>
      </c>
      <c r="C76" s="36">
        <v>30000</v>
      </c>
      <c r="D76" s="36">
        <v>212992.37</v>
      </c>
      <c r="E76" s="30">
        <f t="shared" si="2"/>
        <v>7.0997456666666663</v>
      </c>
      <c r="F76" s="36"/>
      <c r="G76" s="30"/>
    </row>
    <row r="77" spans="1:7" ht="110.25" x14ac:dyDescent="0.25">
      <c r="A77" s="34" t="s">
        <v>222</v>
      </c>
      <c r="B77" s="35" t="s">
        <v>221</v>
      </c>
      <c r="C77" s="36">
        <v>30000</v>
      </c>
      <c r="D77" s="36">
        <v>212992.37</v>
      </c>
      <c r="E77" s="30">
        <f t="shared" si="2"/>
        <v>7.0997456666666663</v>
      </c>
      <c r="F77" s="36"/>
      <c r="G77" s="30"/>
    </row>
    <row r="78" spans="1:7" ht="63" x14ac:dyDescent="0.25">
      <c r="A78" s="34" t="s">
        <v>224</v>
      </c>
      <c r="B78" s="35" t="s">
        <v>223</v>
      </c>
      <c r="C78" s="36">
        <v>0</v>
      </c>
      <c r="D78" s="36">
        <v>1000</v>
      </c>
      <c r="E78" s="30"/>
      <c r="F78" s="36"/>
      <c r="G78" s="30"/>
    </row>
    <row r="79" spans="1:7" ht="94.5" x14ac:dyDescent="0.25">
      <c r="A79" s="34" t="s">
        <v>226</v>
      </c>
      <c r="B79" s="35" t="s">
        <v>225</v>
      </c>
      <c r="C79" s="36">
        <v>0</v>
      </c>
      <c r="D79" s="36">
        <v>1000</v>
      </c>
      <c r="E79" s="30"/>
      <c r="F79" s="36"/>
      <c r="G79" s="30"/>
    </row>
    <row r="80" spans="1:7" ht="63" x14ac:dyDescent="0.25">
      <c r="A80" s="34" t="s">
        <v>228</v>
      </c>
      <c r="B80" s="35" t="s">
        <v>227</v>
      </c>
      <c r="C80" s="36">
        <v>0</v>
      </c>
      <c r="D80" s="36">
        <v>7500</v>
      </c>
      <c r="E80" s="30"/>
      <c r="F80" s="36"/>
      <c r="G80" s="30"/>
    </row>
    <row r="81" spans="1:7" ht="94.5" x14ac:dyDescent="0.25">
      <c r="A81" s="34" t="s">
        <v>230</v>
      </c>
      <c r="B81" s="35" t="s">
        <v>229</v>
      </c>
      <c r="C81" s="36">
        <v>0</v>
      </c>
      <c r="D81" s="36">
        <v>7500</v>
      </c>
      <c r="E81" s="30"/>
      <c r="F81" s="36"/>
      <c r="G81" s="30"/>
    </row>
    <row r="82" spans="1:7" ht="78.75" x14ac:dyDescent="0.25">
      <c r="A82" s="34" t="s">
        <v>232</v>
      </c>
      <c r="B82" s="35" t="s">
        <v>231</v>
      </c>
      <c r="C82" s="36">
        <v>0</v>
      </c>
      <c r="D82" s="36">
        <v>2700</v>
      </c>
      <c r="E82" s="30"/>
      <c r="F82" s="36"/>
      <c r="G82" s="30"/>
    </row>
    <row r="83" spans="1:7" ht="129.75" customHeight="1" x14ac:dyDescent="0.25">
      <c r="A83" s="34" t="s">
        <v>234</v>
      </c>
      <c r="B83" s="35" t="s">
        <v>233</v>
      </c>
      <c r="C83" s="36">
        <v>0</v>
      </c>
      <c r="D83" s="36">
        <v>2700</v>
      </c>
      <c r="E83" s="30"/>
      <c r="F83" s="36"/>
      <c r="G83" s="30"/>
    </row>
    <row r="84" spans="1:7" ht="67.5" customHeight="1" x14ac:dyDescent="0.25">
      <c r="A84" s="34" t="s">
        <v>236</v>
      </c>
      <c r="B84" s="35" t="s">
        <v>235</v>
      </c>
      <c r="C84" s="36">
        <v>0</v>
      </c>
      <c r="D84" s="36">
        <v>1500</v>
      </c>
      <c r="E84" s="30"/>
      <c r="F84" s="36"/>
      <c r="G84" s="30"/>
    </row>
    <row r="85" spans="1:7" ht="99" customHeight="1" x14ac:dyDescent="0.25">
      <c r="A85" s="34" t="s">
        <v>238</v>
      </c>
      <c r="B85" s="35" t="s">
        <v>237</v>
      </c>
      <c r="C85" s="36">
        <v>0</v>
      </c>
      <c r="D85" s="36">
        <v>1500</v>
      </c>
      <c r="E85" s="30"/>
      <c r="F85" s="36"/>
      <c r="G85" s="30"/>
    </row>
    <row r="86" spans="1:7" ht="63" x14ac:dyDescent="0.25">
      <c r="A86" s="34" t="s">
        <v>240</v>
      </c>
      <c r="B86" s="35" t="s">
        <v>239</v>
      </c>
      <c r="C86" s="36">
        <v>0</v>
      </c>
      <c r="D86" s="36">
        <v>44500</v>
      </c>
      <c r="E86" s="30"/>
      <c r="F86" s="36"/>
      <c r="G86" s="30"/>
    </row>
    <row r="87" spans="1:7" ht="94.5" x14ac:dyDescent="0.25">
      <c r="A87" s="34" t="s">
        <v>242</v>
      </c>
      <c r="B87" s="35" t="s">
        <v>241</v>
      </c>
      <c r="C87" s="36">
        <v>0</v>
      </c>
      <c r="D87" s="36">
        <v>44500</v>
      </c>
      <c r="E87" s="30"/>
      <c r="F87" s="36"/>
      <c r="G87" s="30"/>
    </row>
    <row r="88" spans="1:7" ht="78.75" x14ac:dyDescent="0.25">
      <c r="A88" s="34" t="s">
        <v>244</v>
      </c>
      <c r="B88" s="35" t="s">
        <v>243</v>
      </c>
      <c r="C88" s="36">
        <v>0</v>
      </c>
      <c r="D88" s="36">
        <v>13750</v>
      </c>
      <c r="E88" s="30"/>
      <c r="F88" s="36"/>
      <c r="G88" s="30"/>
    </row>
    <row r="89" spans="1:7" ht="110.25" x14ac:dyDescent="0.25">
      <c r="A89" s="34" t="s">
        <v>246</v>
      </c>
      <c r="B89" s="35" t="s">
        <v>245</v>
      </c>
      <c r="C89" s="36">
        <v>0</v>
      </c>
      <c r="D89" s="36">
        <v>13750</v>
      </c>
      <c r="E89" s="30"/>
      <c r="F89" s="36"/>
      <c r="G89" s="30"/>
    </row>
    <row r="90" spans="1:7" ht="51.75" customHeight="1" x14ac:dyDescent="0.25">
      <c r="A90" s="34" t="s">
        <v>248</v>
      </c>
      <c r="B90" s="35" t="s">
        <v>247</v>
      </c>
      <c r="C90" s="36">
        <v>130000</v>
      </c>
      <c r="D90" s="36">
        <v>71422.2</v>
      </c>
      <c r="E90" s="30">
        <f t="shared" ref="E90:E129" si="3">D90/C90</f>
        <v>0.54940153846153839</v>
      </c>
      <c r="F90" s="36"/>
      <c r="G90" s="30"/>
    </row>
    <row r="91" spans="1:7" ht="63.75" customHeight="1" x14ac:dyDescent="0.25">
      <c r="A91" s="34" t="s">
        <v>250</v>
      </c>
      <c r="B91" s="35" t="s">
        <v>249</v>
      </c>
      <c r="C91" s="36">
        <v>130000</v>
      </c>
      <c r="D91" s="36">
        <v>71422.2</v>
      </c>
      <c r="E91" s="30">
        <f t="shared" si="3"/>
        <v>0.54940153846153839</v>
      </c>
      <c r="F91" s="36"/>
      <c r="G91" s="30"/>
    </row>
    <row r="92" spans="1:7" ht="128.25" customHeight="1" x14ac:dyDescent="0.25">
      <c r="A92" s="34" t="s">
        <v>252</v>
      </c>
      <c r="B92" s="35" t="s">
        <v>251</v>
      </c>
      <c r="C92" s="36">
        <v>905106</v>
      </c>
      <c r="D92" s="36">
        <v>24017.05</v>
      </c>
      <c r="E92" s="30">
        <f t="shared" si="3"/>
        <v>2.6535068820668518E-2</v>
      </c>
      <c r="F92" s="36"/>
      <c r="G92" s="30"/>
    </row>
    <row r="93" spans="1:7" ht="63" x14ac:dyDescent="0.25">
      <c r="A93" s="34" t="s">
        <v>254</v>
      </c>
      <c r="B93" s="35" t="s">
        <v>253</v>
      </c>
      <c r="C93" s="36">
        <v>320920</v>
      </c>
      <c r="D93" s="36">
        <v>0</v>
      </c>
      <c r="E93" s="30">
        <f t="shared" si="3"/>
        <v>0</v>
      </c>
      <c r="F93" s="36"/>
      <c r="G93" s="30"/>
    </row>
    <row r="94" spans="1:7" ht="94.5" x14ac:dyDescent="0.25">
      <c r="A94" s="34" t="s">
        <v>256</v>
      </c>
      <c r="B94" s="35" t="s">
        <v>255</v>
      </c>
      <c r="C94" s="36">
        <v>320920</v>
      </c>
      <c r="D94" s="36">
        <v>0</v>
      </c>
      <c r="E94" s="30">
        <f t="shared" si="3"/>
        <v>0</v>
      </c>
      <c r="F94" s="36"/>
      <c r="G94" s="30"/>
    </row>
    <row r="95" spans="1:7" ht="94.5" x14ac:dyDescent="0.25">
      <c r="A95" s="34" t="s">
        <v>258</v>
      </c>
      <c r="B95" s="35" t="s">
        <v>257</v>
      </c>
      <c r="C95" s="36">
        <v>584186</v>
      </c>
      <c r="D95" s="36">
        <v>24017.05</v>
      </c>
      <c r="E95" s="30">
        <f t="shared" si="3"/>
        <v>4.1111991728661763E-2</v>
      </c>
      <c r="F95" s="36"/>
      <c r="G95" s="30"/>
    </row>
    <row r="96" spans="1:7" ht="94.5" x14ac:dyDescent="0.25">
      <c r="A96" s="34" t="s">
        <v>260</v>
      </c>
      <c r="B96" s="35" t="s">
        <v>259</v>
      </c>
      <c r="C96" s="36">
        <v>584186</v>
      </c>
      <c r="D96" s="36">
        <v>24017.05</v>
      </c>
      <c r="E96" s="30">
        <f t="shared" si="3"/>
        <v>4.1111991728661763E-2</v>
      </c>
      <c r="F96" s="36"/>
      <c r="G96" s="30"/>
    </row>
    <row r="97" spans="1:7" ht="31.5" x14ac:dyDescent="0.25">
      <c r="A97" s="34" t="s">
        <v>262</v>
      </c>
      <c r="B97" s="35" t="s">
        <v>261</v>
      </c>
      <c r="C97" s="36">
        <v>0</v>
      </c>
      <c r="D97" s="36">
        <v>352678.73</v>
      </c>
      <c r="E97" s="30"/>
      <c r="F97" s="36"/>
      <c r="G97" s="30"/>
    </row>
    <row r="98" spans="1:7" ht="110.25" x14ac:dyDescent="0.25">
      <c r="A98" s="34" t="s">
        <v>264</v>
      </c>
      <c r="B98" s="35" t="s">
        <v>263</v>
      </c>
      <c r="C98" s="36">
        <v>0</v>
      </c>
      <c r="D98" s="36">
        <v>5651.05</v>
      </c>
      <c r="E98" s="30"/>
      <c r="F98" s="36"/>
      <c r="G98" s="30"/>
    </row>
    <row r="99" spans="1:7" ht="78.75" x14ac:dyDescent="0.25">
      <c r="A99" s="34" t="s">
        <v>266</v>
      </c>
      <c r="B99" s="35" t="s">
        <v>265</v>
      </c>
      <c r="C99" s="36">
        <v>0</v>
      </c>
      <c r="D99" s="36">
        <v>5651.05</v>
      </c>
      <c r="E99" s="30"/>
      <c r="F99" s="36"/>
      <c r="G99" s="30"/>
    </row>
    <row r="100" spans="1:7" ht="78.75" x14ac:dyDescent="0.25">
      <c r="A100" s="34" t="s">
        <v>268</v>
      </c>
      <c r="B100" s="35" t="s">
        <v>267</v>
      </c>
      <c r="C100" s="36">
        <v>0</v>
      </c>
      <c r="D100" s="36">
        <v>347027.68</v>
      </c>
      <c r="E100" s="30"/>
      <c r="F100" s="36"/>
      <c r="G100" s="30"/>
    </row>
    <row r="101" spans="1:7" ht="78.75" x14ac:dyDescent="0.25">
      <c r="A101" s="34" t="s">
        <v>270</v>
      </c>
      <c r="B101" s="35" t="s">
        <v>269</v>
      </c>
      <c r="C101" s="36">
        <v>0</v>
      </c>
      <c r="D101" s="36">
        <v>338268.85000000003</v>
      </c>
      <c r="E101" s="30"/>
      <c r="F101" s="36"/>
      <c r="G101" s="30"/>
    </row>
    <row r="102" spans="1:7" ht="94.5" x14ac:dyDescent="0.25">
      <c r="A102" s="34" t="s">
        <v>272</v>
      </c>
      <c r="B102" s="35" t="s">
        <v>271</v>
      </c>
      <c r="C102" s="36">
        <v>0</v>
      </c>
      <c r="D102" s="36">
        <v>8758.83</v>
      </c>
      <c r="E102" s="30"/>
      <c r="F102" s="36"/>
      <c r="G102" s="30"/>
    </row>
    <row r="103" spans="1:7" x14ac:dyDescent="0.25">
      <c r="A103" s="31" t="s">
        <v>274</v>
      </c>
      <c r="B103" s="32" t="s">
        <v>273</v>
      </c>
      <c r="C103" s="33">
        <v>0</v>
      </c>
      <c r="D103" s="33">
        <v>-178257.34</v>
      </c>
      <c r="E103" s="30"/>
      <c r="F103" s="33">
        <v>905</v>
      </c>
      <c r="G103" s="30">
        <f t="shared" ref="G103:G104" si="4">D103/F103</f>
        <v>-196.9694364640884</v>
      </c>
    </row>
    <row r="104" spans="1:7" x14ac:dyDescent="0.25">
      <c r="A104" s="34" t="s">
        <v>276</v>
      </c>
      <c r="B104" s="35" t="s">
        <v>275</v>
      </c>
      <c r="C104" s="36">
        <v>0</v>
      </c>
      <c r="D104" s="36">
        <v>-178257.34</v>
      </c>
      <c r="E104" s="30"/>
      <c r="F104" s="36">
        <v>905</v>
      </c>
      <c r="G104" s="30">
        <f t="shared" si="4"/>
        <v>-196.9694364640884</v>
      </c>
    </row>
    <row r="105" spans="1:7" x14ac:dyDescent="0.25">
      <c r="A105" s="31" t="s">
        <v>278</v>
      </c>
      <c r="B105" s="32" t="s">
        <v>277</v>
      </c>
      <c r="C105" s="33">
        <v>749662323.68000007</v>
      </c>
      <c r="D105" s="33">
        <v>310699550.07999998</v>
      </c>
      <c r="E105" s="30">
        <f t="shared" si="3"/>
        <v>0.41445266790895152</v>
      </c>
      <c r="F105" s="41">
        <v>200853167.71000001</v>
      </c>
      <c r="G105" s="39">
        <f>D105/F105</f>
        <v>1.5468989293143769</v>
      </c>
    </row>
    <row r="106" spans="1:7" ht="30" customHeight="1" x14ac:dyDescent="0.25">
      <c r="A106" s="31" t="s">
        <v>280</v>
      </c>
      <c r="B106" s="45" t="s">
        <v>279</v>
      </c>
      <c r="C106" s="33">
        <v>749662323.68000007</v>
      </c>
      <c r="D106" s="33">
        <v>310550274.57999998</v>
      </c>
      <c r="E106" s="30">
        <f t="shared" si="3"/>
        <v>0.41425354425649524</v>
      </c>
      <c r="F106" s="46">
        <v>200860674.96000001</v>
      </c>
      <c r="G106" s="39">
        <f t="shared" ref="G106:G132" si="5">D106/F106</f>
        <v>1.5460979340124386</v>
      </c>
    </row>
    <row r="107" spans="1:7" ht="31.5" x14ac:dyDescent="0.25">
      <c r="A107" s="31" t="s">
        <v>282</v>
      </c>
      <c r="B107" s="32" t="s">
        <v>281</v>
      </c>
      <c r="C107" s="33">
        <v>133741199.72</v>
      </c>
      <c r="D107" s="33">
        <v>91159999.219999999</v>
      </c>
      <c r="E107" s="30">
        <f t="shared" si="3"/>
        <v>0.6816149354937161</v>
      </c>
      <c r="F107" s="33">
        <v>8067751</v>
      </c>
      <c r="G107" s="39">
        <f t="shared" si="5"/>
        <v>11.299307479866446</v>
      </c>
    </row>
    <row r="108" spans="1:7" ht="21.75" customHeight="1" x14ac:dyDescent="0.25">
      <c r="A108" s="34" t="s">
        <v>284</v>
      </c>
      <c r="B108" s="35" t="s">
        <v>283</v>
      </c>
      <c r="C108" s="36">
        <v>71700162</v>
      </c>
      <c r="D108" s="36">
        <v>35850081</v>
      </c>
      <c r="E108" s="44">
        <f t="shared" si="3"/>
        <v>0.5</v>
      </c>
      <c r="F108" s="36">
        <v>2949751</v>
      </c>
      <c r="G108" s="40">
        <f t="shared" si="5"/>
        <v>12.153595676380819</v>
      </c>
    </row>
    <row r="109" spans="1:7" ht="47.25" x14ac:dyDescent="0.25">
      <c r="A109" s="34" t="s">
        <v>286</v>
      </c>
      <c r="B109" s="35" t="s">
        <v>285</v>
      </c>
      <c r="C109" s="36">
        <v>71700162</v>
      </c>
      <c r="D109" s="36">
        <v>35850081</v>
      </c>
      <c r="E109" s="44">
        <f t="shared" si="3"/>
        <v>0.5</v>
      </c>
      <c r="F109" s="36">
        <v>2949751</v>
      </c>
      <c r="G109" s="40">
        <f t="shared" si="5"/>
        <v>12.153595676380819</v>
      </c>
    </row>
    <row r="110" spans="1:7" ht="31.5" x14ac:dyDescent="0.25">
      <c r="A110" s="34" t="s">
        <v>288</v>
      </c>
      <c r="B110" s="35" t="s">
        <v>287</v>
      </c>
      <c r="C110" s="36">
        <v>62041037.719999999</v>
      </c>
      <c r="D110" s="36">
        <v>54639918.219999999</v>
      </c>
      <c r="E110" s="44">
        <f t="shared" si="3"/>
        <v>0.8807060653401334</v>
      </c>
      <c r="F110" s="36">
        <v>5118000</v>
      </c>
      <c r="G110" s="40">
        <f t="shared" si="5"/>
        <v>10.676029351309104</v>
      </c>
    </row>
    <row r="111" spans="1:7" ht="33.75" customHeight="1" x14ac:dyDescent="0.25">
      <c r="A111" s="34" t="s">
        <v>290</v>
      </c>
      <c r="B111" s="35" t="s">
        <v>289</v>
      </c>
      <c r="C111" s="36">
        <v>62041037.719999999</v>
      </c>
      <c r="D111" s="36">
        <v>54639918.219999999</v>
      </c>
      <c r="E111" s="44">
        <f t="shared" si="3"/>
        <v>0.8807060653401334</v>
      </c>
      <c r="F111" s="36">
        <v>5118000</v>
      </c>
      <c r="G111" s="40">
        <f t="shared" si="5"/>
        <v>10.676029351309104</v>
      </c>
    </row>
    <row r="112" spans="1:7" ht="110.25" x14ac:dyDescent="0.25">
      <c r="A112" s="34" t="s">
        <v>292</v>
      </c>
      <c r="B112" s="35" t="s">
        <v>291</v>
      </c>
      <c r="C112" s="36">
        <v>0</v>
      </c>
      <c r="D112" s="36">
        <v>670000</v>
      </c>
      <c r="E112" s="44" t="e">
        <f t="shared" si="3"/>
        <v>#DIV/0!</v>
      </c>
      <c r="F112" s="36">
        <v>0</v>
      </c>
      <c r="G112" s="39" t="e">
        <f t="shared" si="5"/>
        <v>#DIV/0!</v>
      </c>
    </row>
    <row r="113" spans="1:7" ht="110.25" x14ac:dyDescent="0.25">
      <c r="A113" s="34" t="s">
        <v>294</v>
      </c>
      <c r="B113" s="35" t="s">
        <v>293</v>
      </c>
      <c r="C113" s="36">
        <v>0</v>
      </c>
      <c r="D113" s="36">
        <v>670000</v>
      </c>
      <c r="E113" s="44" t="e">
        <f t="shared" si="3"/>
        <v>#DIV/0!</v>
      </c>
      <c r="F113" s="36">
        <v>0</v>
      </c>
      <c r="G113" s="39" t="e">
        <f t="shared" si="5"/>
        <v>#DIV/0!</v>
      </c>
    </row>
    <row r="114" spans="1:7" ht="31.5" x14ac:dyDescent="0.25">
      <c r="A114" s="31" t="s">
        <v>296</v>
      </c>
      <c r="B114" s="32" t="s">
        <v>295</v>
      </c>
      <c r="C114" s="33">
        <v>197216632.84999999</v>
      </c>
      <c r="D114" s="33">
        <v>3025084.3499999996</v>
      </c>
      <c r="E114" s="30">
        <f t="shared" si="3"/>
        <v>1.5338890570659085E-2</v>
      </c>
      <c r="F114" s="33">
        <v>1247038.8</v>
      </c>
      <c r="G114" s="39">
        <f t="shared" si="5"/>
        <v>2.4258141366571748</v>
      </c>
    </row>
    <row r="115" spans="1:7" ht="63" x14ac:dyDescent="0.25">
      <c r="A115" s="34" t="s">
        <v>298</v>
      </c>
      <c r="B115" s="35" t="s">
        <v>297</v>
      </c>
      <c r="C115" s="36">
        <v>572914</v>
      </c>
      <c r="D115" s="36">
        <v>0</v>
      </c>
      <c r="E115" s="44">
        <f t="shared" si="3"/>
        <v>0</v>
      </c>
      <c r="F115" s="36">
        <v>0</v>
      </c>
      <c r="G115" s="40" t="e">
        <f t="shared" si="5"/>
        <v>#DIV/0!</v>
      </c>
    </row>
    <row r="116" spans="1:7" ht="47.25" x14ac:dyDescent="0.25">
      <c r="A116" s="34" t="s">
        <v>300</v>
      </c>
      <c r="B116" s="35" t="s">
        <v>299</v>
      </c>
      <c r="C116" s="36">
        <v>2943306.2</v>
      </c>
      <c r="D116" s="36">
        <v>0</v>
      </c>
      <c r="E116" s="44">
        <f t="shared" si="3"/>
        <v>0</v>
      </c>
      <c r="F116" s="36">
        <v>0</v>
      </c>
      <c r="G116" s="40" t="e">
        <f t="shared" si="5"/>
        <v>#DIV/0!</v>
      </c>
    </row>
    <row r="117" spans="1:7" ht="78.75" x14ac:dyDescent="0.25">
      <c r="A117" s="34" t="s">
        <v>302</v>
      </c>
      <c r="B117" s="35" t="s">
        <v>301</v>
      </c>
      <c r="C117" s="36">
        <v>65059417</v>
      </c>
      <c r="D117" s="36">
        <v>0</v>
      </c>
      <c r="E117" s="44">
        <f t="shared" si="3"/>
        <v>0</v>
      </c>
      <c r="F117" s="36">
        <v>0</v>
      </c>
      <c r="G117" s="40" t="e">
        <f t="shared" si="5"/>
        <v>#DIV/0!</v>
      </c>
    </row>
    <row r="118" spans="1:7" ht="31.5" x14ac:dyDescent="0.25">
      <c r="A118" s="34" t="s">
        <v>304</v>
      </c>
      <c r="B118" s="35" t="s">
        <v>303</v>
      </c>
      <c r="C118" s="36">
        <v>2800980</v>
      </c>
      <c r="D118" s="36">
        <v>1400490</v>
      </c>
      <c r="E118" s="44">
        <f t="shared" si="3"/>
        <v>0.5</v>
      </c>
      <c r="F118" s="36">
        <v>238800</v>
      </c>
      <c r="G118" s="40">
        <f t="shared" si="5"/>
        <v>5.8646984924623116</v>
      </c>
    </row>
    <row r="119" spans="1:7" ht="24.75" customHeight="1" x14ac:dyDescent="0.25">
      <c r="A119" s="34" t="s">
        <v>306</v>
      </c>
      <c r="B119" s="35" t="s">
        <v>305</v>
      </c>
      <c r="C119" s="36">
        <v>99431.76</v>
      </c>
      <c r="D119" s="36">
        <v>0</v>
      </c>
      <c r="E119" s="44">
        <f t="shared" si="3"/>
        <v>0</v>
      </c>
      <c r="F119" s="36">
        <v>0</v>
      </c>
      <c r="G119" s="40" t="e">
        <f t="shared" si="5"/>
        <v>#DIV/0!</v>
      </c>
    </row>
    <row r="120" spans="1:7" ht="31.5" x14ac:dyDescent="0.25">
      <c r="A120" s="34" t="s">
        <v>308</v>
      </c>
      <c r="B120" s="35" t="s">
        <v>307</v>
      </c>
      <c r="C120" s="36">
        <v>5870539.5</v>
      </c>
      <c r="D120" s="36">
        <v>0</v>
      </c>
      <c r="E120" s="44">
        <f t="shared" si="3"/>
        <v>0</v>
      </c>
      <c r="F120" s="36">
        <v>0</v>
      </c>
      <c r="G120" s="40" t="e">
        <f t="shared" si="5"/>
        <v>#DIV/0!</v>
      </c>
    </row>
    <row r="121" spans="1:7" ht="21.75" customHeight="1" x14ac:dyDescent="0.25">
      <c r="A121" s="34" t="s">
        <v>310</v>
      </c>
      <c r="B121" s="35" t="s">
        <v>309</v>
      </c>
      <c r="C121" s="36">
        <v>119870044.39</v>
      </c>
      <c r="D121" s="36">
        <v>1624594.3499999999</v>
      </c>
      <c r="E121" s="44">
        <f t="shared" si="3"/>
        <v>1.3552963613781138E-2</v>
      </c>
      <c r="F121" s="36">
        <v>1008238.8</v>
      </c>
      <c r="G121" s="40">
        <f t="shared" si="5"/>
        <v>1.6113190149000414</v>
      </c>
    </row>
    <row r="122" spans="1:7" ht="31.5" x14ac:dyDescent="0.25">
      <c r="A122" s="31" t="s">
        <v>312</v>
      </c>
      <c r="B122" s="32" t="s">
        <v>311</v>
      </c>
      <c r="C122" s="33">
        <v>415818444.11000001</v>
      </c>
      <c r="D122" s="33">
        <v>213479144.00999999</v>
      </c>
      <c r="E122" s="30">
        <f t="shared" si="3"/>
        <v>0.51339508151669799</v>
      </c>
      <c r="F122" s="33">
        <v>191525885.16</v>
      </c>
      <c r="G122" s="39">
        <f t="shared" si="5"/>
        <v>1.1146229337703377</v>
      </c>
    </row>
    <row r="123" spans="1:7" ht="47.25" x14ac:dyDescent="0.25">
      <c r="A123" s="34" t="s">
        <v>314</v>
      </c>
      <c r="B123" s="35" t="s">
        <v>313</v>
      </c>
      <c r="C123" s="36">
        <v>407216269.11000001</v>
      </c>
      <c r="D123" s="36">
        <v>210939204.03999999</v>
      </c>
      <c r="E123" s="44">
        <f t="shared" si="3"/>
        <v>0.51800288947448625</v>
      </c>
      <c r="F123" s="36">
        <v>188273080.56999999</v>
      </c>
      <c r="G123" s="40">
        <f t="shared" si="5"/>
        <v>1.120389613859708</v>
      </c>
    </row>
    <row r="124" spans="1:7" ht="78.75" x14ac:dyDescent="0.25">
      <c r="A124" s="34" t="s">
        <v>316</v>
      </c>
      <c r="B124" s="35" t="s">
        <v>315</v>
      </c>
      <c r="C124" s="36">
        <v>5789075</v>
      </c>
      <c r="D124" s="36">
        <v>1269984.8500000001</v>
      </c>
      <c r="E124" s="44">
        <f t="shared" si="3"/>
        <v>0.21937612658326244</v>
      </c>
      <c r="F124" s="36">
        <v>1930142.09</v>
      </c>
      <c r="G124" s="40">
        <f t="shared" si="5"/>
        <v>0.65797479707828144</v>
      </c>
    </row>
    <row r="125" spans="1:7" ht="47.25" x14ac:dyDescent="0.25">
      <c r="A125" s="34" t="s">
        <v>338</v>
      </c>
      <c r="B125" s="35" t="s">
        <v>337</v>
      </c>
      <c r="C125" s="36">
        <v>0</v>
      </c>
      <c r="D125" s="36">
        <v>0</v>
      </c>
      <c r="E125" s="44" t="e">
        <f t="shared" si="3"/>
        <v>#DIV/0!</v>
      </c>
      <c r="F125" s="36">
        <v>20246.5</v>
      </c>
      <c r="G125" s="40">
        <f>D125/F125</f>
        <v>0</v>
      </c>
    </row>
    <row r="126" spans="1:7" ht="63" x14ac:dyDescent="0.25">
      <c r="A126" s="34" t="s">
        <v>318</v>
      </c>
      <c r="B126" s="35" t="s">
        <v>317</v>
      </c>
      <c r="C126" s="36">
        <v>21463</v>
      </c>
      <c r="D126" s="36">
        <v>17143</v>
      </c>
      <c r="E126" s="44">
        <f t="shared" si="3"/>
        <v>0.79872338442901736</v>
      </c>
      <c r="F126" s="36">
        <v>21020</v>
      </c>
      <c r="G126" s="40">
        <f t="shared" si="5"/>
        <v>0.8155566127497621</v>
      </c>
    </row>
    <row r="127" spans="1:7" ht="47.25" x14ac:dyDescent="0.25">
      <c r="A127" s="34" t="s">
        <v>320</v>
      </c>
      <c r="B127" s="35" t="s">
        <v>319</v>
      </c>
      <c r="C127" s="36">
        <v>613747</v>
      </c>
      <c r="D127" s="36">
        <v>129629.7</v>
      </c>
      <c r="E127" s="44">
        <f t="shared" si="3"/>
        <v>0.21121031956164346</v>
      </c>
      <c r="F127" s="36">
        <v>0</v>
      </c>
      <c r="G127" s="40" t="e">
        <f t="shared" si="5"/>
        <v>#DIV/0!</v>
      </c>
    </row>
    <row r="128" spans="1:7" ht="31.5" x14ac:dyDescent="0.25">
      <c r="A128" s="34" t="s">
        <v>322</v>
      </c>
      <c r="B128" s="35" t="s">
        <v>321</v>
      </c>
      <c r="C128" s="36">
        <v>2177890</v>
      </c>
      <c r="D128" s="36">
        <v>1123182.42</v>
      </c>
      <c r="E128" s="44">
        <f t="shared" si="3"/>
        <v>0.51572045420108448</v>
      </c>
      <c r="F128" s="36">
        <v>1093396</v>
      </c>
      <c r="G128" s="40">
        <f t="shared" si="5"/>
        <v>1.027242115390947</v>
      </c>
    </row>
    <row r="129" spans="1:7" x14ac:dyDescent="0.25">
      <c r="A129" s="31" t="s">
        <v>324</v>
      </c>
      <c r="B129" s="32" t="s">
        <v>323</v>
      </c>
      <c r="C129" s="33">
        <v>2886047</v>
      </c>
      <c r="D129" s="33">
        <v>2886047</v>
      </c>
      <c r="E129" s="30">
        <f t="shared" si="3"/>
        <v>1</v>
      </c>
      <c r="F129" s="33">
        <v>20000</v>
      </c>
      <c r="G129" s="39">
        <f t="shared" si="5"/>
        <v>144.30234999999999</v>
      </c>
    </row>
    <row r="130" spans="1:7" ht="63" x14ac:dyDescent="0.25">
      <c r="A130" s="34" t="s">
        <v>339</v>
      </c>
      <c r="B130" s="35" t="s">
        <v>340</v>
      </c>
      <c r="C130" s="36">
        <v>0</v>
      </c>
      <c r="D130" s="36">
        <v>0</v>
      </c>
      <c r="E130" s="44" t="e">
        <f t="shared" ref="E130:E132" si="6">D130/C130</f>
        <v>#DIV/0!</v>
      </c>
      <c r="F130" s="36">
        <v>20000</v>
      </c>
      <c r="G130" s="40">
        <f t="shared" si="5"/>
        <v>0</v>
      </c>
    </row>
    <row r="131" spans="1:7" ht="31.5" x14ac:dyDescent="0.25">
      <c r="A131" s="34" t="s">
        <v>326</v>
      </c>
      <c r="B131" s="35" t="s">
        <v>325</v>
      </c>
      <c r="C131" s="36">
        <v>2886047</v>
      </c>
      <c r="D131" s="36">
        <v>2886047</v>
      </c>
      <c r="E131" s="44">
        <f t="shared" si="6"/>
        <v>1</v>
      </c>
      <c r="F131" s="36">
        <v>0</v>
      </c>
      <c r="G131" s="40" t="e">
        <f t="shared" si="5"/>
        <v>#DIV/0!</v>
      </c>
    </row>
    <row r="132" spans="1:7" x14ac:dyDescent="0.25">
      <c r="A132" s="31" t="s">
        <v>328</v>
      </c>
      <c r="B132" s="32" t="s">
        <v>327</v>
      </c>
      <c r="C132" s="33">
        <v>0</v>
      </c>
      <c r="D132" s="33">
        <v>149275.5</v>
      </c>
      <c r="E132" s="30" t="e">
        <f t="shared" si="6"/>
        <v>#DIV/0!</v>
      </c>
      <c r="F132" s="33">
        <v>40000</v>
      </c>
      <c r="G132" s="39">
        <f t="shared" si="5"/>
        <v>3.7318875</v>
      </c>
    </row>
    <row r="134" spans="1:7" x14ac:dyDescent="0.25">
      <c r="A134" s="37" t="s">
        <v>353</v>
      </c>
    </row>
    <row r="135" spans="1:7" ht="20.25" customHeight="1" x14ac:dyDescent="0.25">
      <c r="A135" s="37" t="s">
        <v>350</v>
      </c>
    </row>
  </sheetData>
  <mergeCells count="7">
    <mergeCell ref="F5:F7"/>
    <mergeCell ref="G5:G7"/>
    <mergeCell ref="B5:B7"/>
    <mergeCell ref="A5:A7"/>
    <mergeCell ref="C5:C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zoomScaleSheetLayoutView="100" workbookViewId="0">
      <pane ySplit="5" topLeftCell="A6" activePane="bottomLeft" state="frozen"/>
      <selection pane="bottomLeft" activeCell="D4" sqref="D4:D5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59"/>
      <c r="C1" s="60"/>
      <c r="D1" s="2"/>
      <c r="E1" s="2"/>
      <c r="F1" s="2"/>
      <c r="G1" s="2"/>
    </row>
    <row r="2" spans="1:7" ht="33" customHeight="1" x14ac:dyDescent="0.25">
      <c r="B2" s="61" t="s">
        <v>354</v>
      </c>
      <c r="C2" s="61"/>
      <c r="D2" s="61"/>
      <c r="E2" s="61"/>
      <c r="F2" s="61"/>
      <c r="G2" s="61"/>
    </row>
    <row r="3" spans="1:7" ht="20.25" customHeight="1" x14ac:dyDescent="0.25">
      <c r="B3" s="70" t="s">
        <v>0</v>
      </c>
      <c r="C3" s="70"/>
      <c r="D3" s="70"/>
      <c r="E3" s="70"/>
      <c r="F3" s="70"/>
      <c r="G3" s="70"/>
    </row>
    <row r="4" spans="1:7" ht="26.25" customHeight="1" x14ac:dyDescent="0.25">
      <c r="A4" s="64" t="s">
        <v>2</v>
      </c>
      <c r="B4" s="64" t="s">
        <v>1</v>
      </c>
      <c r="C4" s="64" t="s">
        <v>3</v>
      </c>
      <c r="D4" s="66" t="s">
        <v>84</v>
      </c>
      <c r="E4" s="71" t="s">
        <v>336</v>
      </c>
      <c r="F4" s="66" t="s">
        <v>333</v>
      </c>
      <c r="G4" s="68" t="s">
        <v>83</v>
      </c>
    </row>
    <row r="5" spans="1:7" ht="141.75" customHeight="1" x14ac:dyDescent="0.25">
      <c r="A5" s="65"/>
      <c r="B5" s="65"/>
      <c r="C5" s="65"/>
      <c r="D5" s="67"/>
      <c r="E5" s="65"/>
      <c r="F5" s="67"/>
      <c r="G5" s="69"/>
    </row>
    <row r="6" spans="1:7" ht="15.75" x14ac:dyDescent="0.25">
      <c r="A6" s="4" t="s">
        <v>5</v>
      </c>
      <c r="B6" s="3" t="s">
        <v>4</v>
      </c>
      <c r="C6" s="5">
        <v>149945848.05000001</v>
      </c>
      <c r="D6" s="5">
        <v>65190832.100000001</v>
      </c>
      <c r="E6" s="6">
        <v>0.43476250224855761</v>
      </c>
      <c r="F6" s="19">
        <v>32994628.780000001</v>
      </c>
      <c r="G6" s="6">
        <f>D6/F6</f>
        <v>1.9758013504160419</v>
      </c>
    </row>
    <row r="7" spans="1:7" ht="31.5" outlineLevel="1" x14ac:dyDescent="0.25">
      <c r="A7" s="8" t="s">
        <v>7</v>
      </c>
      <c r="B7" s="7" t="s">
        <v>6</v>
      </c>
      <c r="C7" s="9">
        <v>2248000</v>
      </c>
      <c r="D7" s="9">
        <v>1031148</v>
      </c>
      <c r="E7" s="10">
        <v>0.45869572953736654</v>
      </c>
      <c r="F7" s="9">
        <v>851274.53</v>
      </c>
      <c r="G7" s="24">
        <f t="shared" ref="G7:G50" si="0">D7/F7</f>
        <v>1.211299015371692</v>
      </c>
    </row>
    <row r="8" spans="1:7" ht="47.25" outlineLevel="1" x14ac:dyDescent="0.25">
      <c r="A8" s="8" t="s">
        <v>9</v>
      </c>
      <c r="B8" s="7" t="s">
        <v>8</v>
      </c>
      <c r="C8" s="9">
        <v>2055800</v>
      </c>
      <c r="D8" s="9">
        <v>1043093.13</v>
      </c>
      <c r="E8" s="10">
        <v>0.50739037357719619</v>
      </c>
      <c r="F8" s="9">
        <v>1057951.77</v>
      </c>
      <c r="G8" s="24">
        <f t="shared" si="0"/>
        <v>0.98595527658127557</v>
      </c>
    </row>
    <row r="9" spans="1:7" ht="47.25" outlineLevel="1" x14ac:dyDescent="0.25">
      <c r="A9" s="8" t="s">
        <v>11</v>
      </c>
      <c r="B9" s="7" t="s">
        <v>10</v>
      </c>
      <c r="C9" s="9">
        <v>56859206</v>
      </c>
      <c r="D9" s="9">
        <v>26951981.829999998</v>
      </c>
      <c r="E9" s="10">
        <v>0.47401263095372803</v>
      </c>
      <c r="F9" s="9">
        <v>15454044.4</v>
      </c>
      <c r="G9" s="24">
        <f t="shared" si="0"/>
        <v>1.7440083082717168</v>
      </c>
    </row>
    <row r="10" spans="1:7" ht="15.75" outlineLevel="1" x14ac:dyDescent="0.25">
      <c r="A10" s="8" t="s">
        <v>13</v>
      </c>
      <c r="B10" s="7" t="s">
        <v>12</v>
      </c>
      <c r="C10" s="9">
        <v>21463</v>
      </c>
      <c r="D10" s="9">
        <v>17143</v>
      </c>
      <c r="E10" s="10">
        <v>0.79872338442901736</v>
      </c>
      <c r="F10" s="9"/>
      <c r="G10" s="24"/>
    </row>
    <row r="11" spans="1:7" ht="47.25" outlineLevel="1" x14ac:dyDescent="0.25">
      <c r="A11" s="8" t="s">
        <v>15</v>
      </c>
      <c r="B11" s="7" t="s">
        <v>14</v>
      </c>
      <c r="C11" s="9">
        <v>9047100</v>
      </c>
      <c r="D11" s="9">
        <v>4303064.55</v>
      </c>
      <c r="E11" s="10">
        <v>0.47562915740955664</v>
      </c>
      <c r="F11" s="9">
        <v>3321774.81</v>
      </c>
      <c r="G11" s="24">
        <f t="shared" si="0"/>
        <v>1.2954112774429762</v>
      </c>
    </row>
    <row r="12" spans="1:7" ht="15.75" outlineLevel="1" x14ac:dyDescent="0.25">
      <c r="A12" s="8" t="s">
        <v>17</v>
      </c>
      <c r="B12" s="7" t="s">
        <v>16</v>
      </c>
      <c r="C12" s="9">
        <v>7446907.4800000004</v>
      </c>
      <c r="D12" s="9">
        <v>0</v>
      </c>
      <c r="E12" s="10">
        <v>0</v>
      </c>
      <c r="F12" s="9"/>
      <c r="G12" s="6"/>
    </row>
    <row r="13" spans="1:7" ht="15.75" outlineLevel="1" x14ac:dyDescent="0.25">
      <c r="A13" s="8" t="s">
        <v>19</v>
      </c>
      <c r="B13" s="7" t="s">
        <v>18</v>
      </c>
      <c r="C13" s="9">
        <v>72267371.569999993</v>
      </c>
      <c r="D13" s="9">
        <v>31844401.59</v>
      </c>
      <c r="E13" s="10">
        <v>0.44064701535678114</v>
      </c>
      <c r="F13" s="9">
        <v>12309583.27</v>
      </c>
      <c r="G13" s="6">
        <f t="shared" si="0"/>
        <v>2.5869601668489302</v>
      </c>
    </row>
    <row r="14" spans="1:7" s="21" customFormat="1" ht="15.75" outlineLevel="1" x14ac:dyDescent="0.25">
      <c r="A14" s="17" t="s">
        <v>86</v>
      </c>
      <c r="B14" s="18" t="s">
        <v>85</v>
      </c>
      <c r="C14" s="19">
        <v>0</v>
      </c>
      <c r="D14" s="19">
        <v>0</v>
      </c>
      <c r="E14" s="20">
        <v>0</v>
      </c>
      <c r="F14" s="19">
        <v>208246.5</v>
      </c>
      <c r="G14" s="6">
        <f t="shared" si="0"/>
        <v>0</v>
      </c>
    </row>
    <row r="15" spans="1:7" ht="15.75" outlineLevel="1" x14ac:dyDescent="0.25">
      <c r="A15" s="16" t="s">
        <v>88</v>
      </c>
      <c r="B15" s="7" t="s">
        <v>87</v>
      </c>
      <c r="C15" s="9">
        <v>0</v>
      </c>
      <c r="D15" s="9">
        <v>0</v>
      </c>
      <c r="E15" s="10">
        <v>0</v>
      </c>
      <c r="F15" s="22">
        <v>208246.5</v>
      </c>
      <c r="G15" s="24">
        <f t="shared" si="0"/>
        <v>0</v>
      </c>
    </row>
    <row r="16" spans="1:7" ht="31.5" x14ac:dyDescent="0.25">
      <c r="A16" s="4" t="s">
        <v>21</v>
      </c>
      <c r="B16" s="3" t="s">
        <v>20</v>
      </c>
      <c r="C16" s="5">
        <v>2003540</v>
      </c>
      <c r="D16" s="5">
        <v>429411.88</v>
      </c>
      <c r="E16" s="6">
        <v>0.21432658194994858</v>
      </c>
      <c r="F16" s="19">
        <v>1538589.8</v>
      </c>
      <c r="G16" s="6">
        <f t="shared" si="0"/>
        <v>0.27909445389537874</v>
      </c>
    </row>
    <row r="17" spans="1:7" ht="31.5" outlineLevel="1" x14ac:dyDescent="0.25">
      <c r="A17" s="8" t="s">
        <v>23</v>
      </c>
      <c r="B17" s="7" t="s">
        <v>22</v>
      </c>
      <c r="C17" s="9">
        <v>2003540</v>
      </c>
      <c r="D17" s="9">
        <v>429411.88</v>
      </c>
      <c r="E17" s="10">
        <v>0.21432658194994858</v>
      </c>
      <c r="F17" s="9">
        <v>1538589.8</v>
      </c>
      <c r="G17" s="24">
        <f t="shared" si="0"/>
        <v>0.27909445389537874</v>
      </c>
    </row>
    <row r="18" spans="1:7" ht="15.75" x14ac:dyDescent="0.25">
      <c r="A18" s="4" t="s">
        <v>25</v>
      </c>
      <c r="B18" s="3" t="s">
        <v>24</v>
      </c>
      <c r="C18" s="5">
        <v>80246779.930000007</v>
      </c>
      <c r="D18" s="5">
        <v>6902310.8399999999</v>
      </c>
      <c r="E18" s="6">
        <v>8.6013555260671504E-2</v>
      </c>
      <c r="F18" s="19">
        <v>13386937.550000001</v>
      </c>
      <c r="G18" s="6">
        <f t="shared" si="0"/>
        <v>0.51560043618788676</v>
      </c>
    </row>
    <row r="19" spans="1:7" ht="15.75" outlineLevel="1" x14ac:dyDescent="0.25">
      <c r="A19" s="8" t="s">
        <v>27</v>
      </c>
      <c r="B19" s="7" t="s">
        <v>26</v>
      </c>
      <c r="C19" s="9">
        <v>331404</v>
      </c>
      <c r="D19" s="9">
        <v>0</v>
      </c>
      <c r="E19" s="10">
        <v>0</v>
      </c>
      <c r="F19" s="9"/>
      <c r="G19" s="24"/>
    </row>
    <row r="20" spans="1:7" ht="15.75" outlineLevel="1" x14ac:dyDescent="0.25">
      <c r="A20" s="8" t="s">
        <v>29</v>
      </c>
      <c r="B20" s="7" t="s">
        <v>28</v>
      </c>
      <c r="C20" s="9">
        <v>2503223</v>
      </c>
      <c r="D20" s="9">
        <v>857118</v>
      </c>
      <c r="E20" s="10">
        <v>0.34240577048069626</v>
      </c>
      <c r="F20" s="9">
        <v>858600</v>
      </c>
      <c r="G20" s="24">
        <f t="shared" si="0"/>
        <v>0.99827393431167011</v>
      </c>
    </row>
    <row r="21" spans="1:7" ht="15.75" outlineLevel="1" x14ac:dyDescent="0.25">
      <c r="A21" s="8" t="s">
        <v>31</v>
      </c>
      <c r="B21" s="7" t="s">
        <v>30</v>
      </c>
      <c r="C21" s="9">
        <v>74212152.930000007</v>
      </c>
      <c r="D21" s="9">
        <v>6045192.8399999999</v>
      </c>
      <c r="E21" s="10">
        <v>8.1458259885036327E-2</v>
      </c>
      <c r="F21" s="9">
        <v>12513337.550000001</v>
      </c>
      <c r="G21" s="24">
        <f t="shared" si="0"/>
        <v>0.48309995761282726</v>
      </c>
    </row>
    <row r="22" spans="1:7" ht="15.75" outlineLevel="1" x14ac:dyDescent="0.25">
      <c r="A22" s="8" t="s">
        <v>33</v>
      </c>
      <c r="B22" s="7" t="s">
        <v>32</v>
      </c>
      <c r="C22" s="9">
        <v>3200000</v>
      </c>
      <c r="D22" s="9">
        <v>0</v>
      </c>
      <c r="E22" s="10">
        <v>0</v>
      </c>
      <c r="F22" s="9">
        <v>15000</v>
      </c>
      <c r="G22" s="24">
        <f t="shared" si="0"/>
        <v>0</v>
      </c>
    </row>
    <row r="23" spans="1:7" ht="15.75" x14ac:dyDescent="0.25">
      <c r="A23" s="4" t="s">
        <v>35</v>
      </c>
      <c r="B23" s="3" t="s">
        <v>34</v>
      </c>
      <c r="C23" s="5">
        <v>43825186.799999997</v>
      </c>
      <c r="D23" s="5">
        <v>6313032.0899999999</v>
      </c>
      <c r="E23" s="6">
        <v>0.14405031788706488</v>
      </c>
      <c r="F23" s="19">
        <v>791861.61</v>
      </c>
      <c r="G23" s="6">
        <f t="shared" si="0"/>
        <v>7.9723931685487317</v>
      </c>
    </row>
    <row r="24" spans="1:7" ht="15.75" outlineLevel="1" x14ac:dyDescent="0.25">
      <c r="A24" s="8" t="s">
        <v>37</v>
      </c>
      <c r="B24" s="7" t="s">
        <v>36</v>
      </c>
      <c r="C24" s="9">
        <v>2750000</v>
      </c>
      <c r="D24" s="9">
        <v>85527.5</v>
      </c>
      <c r="E24" s="10">
        <v>3.1100909090909092E-2</v>
      </c>
      <c r="F24" s="9">
        <v>462830.66</v>
      </c>
      <c r="G24" s="24">
        <f t="shared" si="0"/>
        <v>0.1847922088826181</v>
      </c>
    </row>
    <row r="25" spans="1:7" ht="15.75" outlineLevel="1" x14ac:dyDescent="0.25">
      <c r="A25" s="8" t="s">
        <v>39</v>
      </c>
      <c r="B25" s="7" t="s">
        <v>38</v>
      </c>
      <c r="C25" s="9">
        <v>8570710.4000000004</v>
      </c>
      <c r="D25" s="9">
        <v>498612.13</v>
      </c>
      <c r="E25" s="10">
        <v>5.8176289564048272E-2</v>
      </c>
      <c r="F25" s="9">
        <v>99936.8</v>
      </c>
      <c r="G25" s="24">
        <f t="shared" si="0"/>
        <v>4.9892745214975864</v>
      </c>
    </row>
    <row r="26" spans="1:7" ht="15.75" outlineLevel="1" x14ac:dyDescent="0.25">
      <c r="A26" s="8" t="s">
        <v>41</v>
      </c>
      <c r="B26" s="7" t="s">
        <v>40</v>
      </c>
      <c r="C26" s="9">
        <v>29504056.739999998</v>
      </c>
      <c r="D26" s="9">
        <v>2728682.64</v>
      </c>
      <c r="E26" s="10">
        <v>9.2484998386699824E-2</v>
      </c>
      <c r="F26" s="9">
        <v>228910.73</v>
      </c>
      <c r="G26" s="24">
        <f t="shared" si="0"/>
        <v>11.920291547713818</v>
      </c>
    </row>
    <row r="27" spans="1:7" ht="19.5" customHeight="1" outlineLevel="1" x14ac:dyDescent="0.25">
      <c r="A27" s="8" t="s">
        <v>43</v>
      </c>
      <c r="B27" s="7" t="s">
        <v>42</v>
      </c>
      <c r="C27" s="9">
        <v>3000419.66</v>
      </c>
      <c r="D27" s="9">
        <v>3000209.82</v>
      </c>
      <c r="E27" s="10">
        <v>0.99993006311657084</v>
      </c>
      <c r="F27" s="9">
        <v>183.42</v>
      </c>
      <c r="G27" s="24">
        <f t="shared" si="0"/>
        <v>16357.048413477265</v>
      </c>
    </row>
    <row r="28" spans="1:7" ht="15.75" x14ac:dyDescent="0.25">
      <c r="A28" s="4" t="s">
        <v>45</v>
      </c>
      <c r="B28" s="3" t="s">
        <v>44</v>
      </c>
      <c r="C28" s="5">
        <v>737942915.26999998</v>
      </c>
      <c r="D28" s="5">
        <v>303795781.88</v>
      </c>
      <c r="E28" s="6">
        <v>0.41167924455084254</v>
      </c>
      <c r="F28" s="19">
        <v>295731188.31</v>
      </c>
      <c r="G28" s="6">
        <f t="shared" si="0"/>
        <v>1.0272700137448685</v>
      </c>
    </row>
    <row r="29" spans="1:7" ht="15.75" outlineLevel="1" x14ac:dyDescent="0.25">
      <c r="A29" s="8" t="s">
        <v>47</v>
      </c>
      <c r="B29" s="7" t="s">
        <v>46</v>
      </c>
      <c r="C29" s="9">
        <v>212159561.55000001</v>
      </c>
      <c r="D29" s="9">
        <v>56638865.619999997</v>
      </c>
      <c r="E29" s="10">
        <v>0.26696353068514345</v>
      </c>
      <c r="F29" s="9">
        <v>56195561.840000004</v>
      </c>
      <c r="G29" s="24">
        <f t="shared" si="0"/>
        <v>1.0078885905841135</v>
      </c>
    </row>
    <row r="30" spans="1:7" ht="15.75" outlineLevel="1" x14ac:dyDescent="0.25">
      <c r="A30" s="8" t="s">
        <v>49</v>
      </c>
      <c r="B30" s="7" t="s">
        <v>48</v>
      </c>
      <c r="C30" s="9">
        <v>458761870.72000003</v>
      </c>
      <c r="D30" s="9">
        <v>217512612.97999999</v>
      </c>
      <c r="E30" s="10">
        <v>0.47412966696344366</v>
      </c>
      <c r="F30" s="9">
        <v>208820980.86000001</v>
      </c>
      <c r="G30" s="24">
        <f t="shared" si="0"/>
        <v>1.0416224082666632</v>
      </c>
    </row>
    <row r="31" spans="1:7" ht="15.75" outlineLevel="1" x14ac:dyDescent="0.25">
      <c r="A31" s="8" t="s">
        <v>51</v>
      </c>
      <c r="B31" s="7" t="s">
        <v>50</v>
      </c>
      <c r="C31" s="9">
        <v>36218920</v>
      </c>
      <c r="D31" s="9">
        <v>17755719.809999999</v>
      </c>
      <c r="E31" s="10">
        <v>0.49023327614407058</v>
      </c>
      <c r="F31" s="9">
        <v>16569886.630000001</v>
      </c>
      <c r="G31" s="24">
        <f t="shared" si="0"/>
        <v>1.0715655578387018</v>
      </c>
    </row>
    <row r="32" spans="1:7" ht="15.75" outlineLevel="1" x14ac:dyDescent="0.25">
      <c r="A32" s="8" t="s">
        <v>53</v>
      </c>
      <c r="B32" s="7" t="s">
        <v>52</v>
      </c>
      <c r="C32" s="9">
        <v>3709606</v>
      </c>
      <c r="D32" s="9">
        <v>149139.31</v>
      </c>
      <c r="E32" s="10">
        <v>4.0203544527370294E-2</v>
      </c>
      <c r="F32" s="9">
        <v>2407853.33</v>
      </c>
      <c r="G32" s="24">
        <f t="shared" si="0"/>
        <v>6.193870205541132E-2</v>
      </c>
    </row>
    <row r="33" spans="1:7" ht="15.75" outlineLevel="1" x14ac:dyDescent="0.25">
      <c r="A33" s="8" t="s">
        <v>55</v>
      </c>
      <c r="B33" s="7" t="s">
        <v>54</v>
      </c>
      <c r="C33" s="9">
        <v>27092957</v>
      </c>
      <c r="D33" s="9">
        <v>11739444.16</v>
      </c>
      <c r="E33" s="10">
        <v>0.43330243206749269</v>
      </c>
      <c r="F33" s="9">
        <v>11736905.65</v>
      </c>
      <c r="G33" s="24">
        <f t="shared" si="0"/>
        <v>1.00021628443439</v>
      </c>
    </row>
    <row r="34" spans="1:7" ht="15.75" x14ac:dyDescent="0.25">
      <c r="A34" s="4" t="s">
        <v>57</v>
      </c>
      <c r="B34" s="3" t="s">
        <v>56</v>
      </c>
      <c r="C34" s="5">
        <v>48915193.060000002</v>
      </c>
      <c r="D34" s="5">
        <v>18688525.670000002</v>
      </c>
      <c r="E34" s="6">
        <v>0.38205973442804192</v>
      </c>
      <c r="F34" s="19">
        <v>7394997.8799999999</v>
      </c>
      <c r="G34" s="6">
        <f t="shared" si="0"/>
        <v>2.5271847231415303</v>
      </c>
    </row>
    <row r="35" spans="1:7" ht="15.75" outlineLevel="1" x14ac:dyDescent="0.25">
      <c r="A35" s="8" t="s">
        <v>59</v>
      </c>
      <c r="B35" s="7" t="s">
        <v>58</v>
      </c>
      <c r="C35" s="9">
        <v>47558288.310000002</v>
      </c>
      <c r="D35" s="9">
        <v>18688525.670000002</v>
      </c>
      <c r="E35" s="10">
        <v>0.39296043516499723</v>
      </c>
      <c r="F35" s="9">
        <v>7394997.8799999999</v>
      </c>
      <c r="G35" s="24">
        <f t="shared" si="0"/>
        <v>2.5271847231415303</v>
      </c>
    </row>
    <row r="36" spans="1:7" ht="15.75" outlineLevel="1" x14ac:dyDescent="0.25">
      <c r="A36" s="8" t="s">
        <v>61</v>
      </c>
      <c r="B36" s="7" t="s">
        <v>60</v>
      </c>
      <c r="C36" s="9">
        <v>1356904.75</v>
      </c>
      <c r="D36" s="9">
        <v>0</v>
      </c>
      <c r="E36" s="10">
        <v>0</v>
      </c>
      <c r="F36" s="9">
        <v>0</v>
      </c>
      <c r="G36" s="6" t="e">
        <f t="shared" si="0"/>
        <v>#DIV/0!</v>
      </c>
    </row>
    <row r="37" spans="1:7" ht="15.75" x14ac:dyDescent="0.25">
      <c r="A37" s="4" t="s">
        <v>63</v>
      </c>
      <c r="B37" s="3" t="s">
        <v>62</v>
      </c>
      <c r="C37" s="5">
        <v>58990558.689999998</v>
      </c>
      <c r="D37" s="5">
        <v>32916590</v>
      </c>
      <c r="E37" s="6">
        <v>0.5579975970897183</v>
      </c>
      <c r="F37" s="19">
        <v>5341149.68</v>
      </c>
      <c r="G37" s="6">
        <f t="shared" si="0"/>
        <v>6.162828599104154</v>
      </c>
    </row>
    <row r="38" spans="1:7" ht="15.75" outlineLevel="1" x14ac:dyDescent="0.25">
      <c r="A38" s="8" t="s">
        <v>65</v>
      </c>
      <c r="B38" s="7" t="s">
        <v>64</v>
      </c>
      <c r="C38" s="9">
        <v>3000000</v>
      </c>
      <c r="D38" s="9">
        <v>1612388.92</v>
      </c>
      <c r="E38" s="10">
        <v>0.53746297333333337</v>
      </c>
      <c r="F38" s="9">
        <v>1066163.71</v>
      </c>
      <c r="G38" s="24">
        <f t="shared" si="0"/>
        <v>1.512327708096536</v>
      </c>
    </row>
    <row r="39" spans="1:7" ht="15.75" outlineLevel="1" x14ac:dyDescent="0.25">
      <c r="A39" s="8" t="s">
        <v>67</v>
      </c>
      <c r="B39" s="7" t="s">
        <v>66</v>
      </c>
      <c r="C39" s="9">
        <v>6784200</v>
      </c>
      <c r="D39" s="9">
        <v>2850347.25</v>
      </c>
      <c r="E39" s="10">
        <v>0.42014493234279648</v>
      </c>
      <c r="F39" s="9">
        <v>852588.81</v>
      </c>
      <c r="G39" s="24">
        <f t="shared" si="0"/>
        <v>3.3431675581104563</v>
      </c>
    </row>
    <row r="40" spans="1:7" ht="15.75" outlineLevel="1" x14ac:dyDescent="0.25">
      <c r="A40" s="8" t="s">
        <v>69</v>
      </c>
      <c r="B40" s="7" t="s">
        <v>68</v>
      </c>
      <c r="C40" s="9">
        <v>48761358.689999998</v>
      </c>
      <c r="D40" s="9">
        <v>28300475.170000002</v>
      </c>
      <c r="E40" s="10">
        <v>0.58038733805429976</v>
      </c>
      <c r="F40" s="9">
        <v>3298145.81</v>
      </c>
      <c r="G40" s="24">
        <f t="shared" si="0"/>
        <v>8.5807228668280136</v>
      </c>
    </row>
    <row r="41" spans="1:7" ht="15.75" outlineLevel="1" x14ac:dyDescent="0.25">
      <c r="A41" s="8" t="s">
        <v>71</v>
      </c>
      <c r="B41" s="7" t="s">
        <v>70</v>
      </c>
      <c r="C41" s="9">
        <v>445000</v>
      </c>
      <c r="D41" s="9">
        <v>153378.66</v>
      </c>
      <c r="E41" s="10">
        <v>0.34467114606741572</v>
      </c>
      <c r="F41" s="9">
        <v>124251.35</v>
      </c>
      <c r="G41" s="24">
        <f t="shared" si="0"/>
        <v>1.234422483135998</v>
      </c>
    </row>
    <row r="42" spans="1:7" ht="15.75" x14ac:dyDescent="0.25">
      <c r="A42" s="4" t="s">
        <v>73</v>
      </c>
      <c r="B42" s="3" t="s">
        <v>72</v>
      </c>
      <c r="C42" s="5">
        <v>77064454.200000003</v>
      </c>
      <c r="D42" s="5">
        <v>1225596.98</v>
      </c>
      <c r="E42" s="6">
        <v>1.5903531566178276E-2</v>
      </c>
      <c r="F42" s="19">
        <v>739578</v>
      </c>
      <c r="G42" s="6">
        <f t="shared" si="0"/>
        <v>1.6571571625981303</v>
      </c>
    </row>
    <row r="43" spans="1:7" ht="15.75" outlineLevel="1" x14ac:dyDescent="0.25">
      <c r="A43" s="8" t="s">
        <v>75</v>
      </c>
      <c r="B43" s="7" t="s">
        <v>74</v>
      </c>
      <c r="C43" s="9">
        <v>740522.16</v>
      </c>
      <c r="D43" s="9">
        <v>601532</v>
      </c>
      <c r="E43" s="10">
        <v>0.8123078990640874</v>
      </c>
      <c r="F43" s="9">
        <v>640578</v>
      </c>
      <c r="G43" s="24">
        <f t="shared" si="0"/>
        <v>0.93904567437532982</v>
      </c>
    </row>
    <row r="44" spans="1:7" ht="15.75" outlineLevel="1" x14ac:dyDescent="0.25">
      <c r="A44" s="8" t="s">
        <v>77</v>
      </c>
      <c r="B44" s="7" t="s">
        <v>76</v>
      </c>
      <c r="C44" s="9">
        <v>76323932.040000007</v>
      </c>
      <c r="D44" s="9">
        <v>624064.98</v>
      </c>
      <c r="E44" s="10">
        <v>8.176530785559355E-3</v>
      </c>
      <c r="F44" s="9">
        <v>0</v>
      </c>
      <c r="G44" s="24" t="e">
        <f t="shared" si="0"/>
        <v>#DIV/0!</v>
      </c>
    </row>
    <row r="45" spans="1:7" ht="15.75" outlineLevel="1" x14ac:dyDescent="0.25">
      <c r="A45" s="8">
        <v>1105</v>
      </c>
      <c r="B45" s="23" t="s">
        <v>89</v>
      </c>
      <c r="C45" s="9">
        <v>0</v>
      </c>
      <c r="D45" s="9">
        <v>0</v>
      </c>
      <c r="E45" s="10"/>
      <c r="F45" s="9">
        <v>99000</v>
      </c>
      <c r="G45" s="24">
        <f t="shared" si="0"/>
        <v>0</v>
      </c>
    </row>
    <row r="46" spans="1:7" ht="15.75" x14ac:dyDescent="0.25">
      <c r="A46" s="4" t="s">
        <v>79</v>
      </c>
      <c r="B46" s="3" t="s">
        <v>78</v>
      </c>
      <c r="C46" s="5">
        <v>1060000</v>
      </c>
      <c r="D46" s="5">
        <v>530000</v>
      </c>
      <c r="E46" s="6">
        <v>0.5</v>
      </c>
      <c r="F46" s="19">
        <v>353600</v>
      </c>
      <c r="G46" s="6">
        <f t="shared" si="0"/>
        <v>1.498868778280543</v>
      </c>
    </row>
    <row r="47" spans="1:7" ht="15.75" outlineLevel="1" x14ac:dyDescent="0.25">
      <c r="A47" s="8" t="s">
        <v>81</v>
      </c>
      <c r="B47" s="7" t="s">
        <v>80</v>
      </c>
      <c r="C47" s="9">
        <v>1060000</v>
      </c>
      <c r="D47" s="9">
        <v>530000</v>
      </c>
      <c r="E47" s="10">
        <v>0.5</v>
      </c>
      <c r="F47" s="9">
        <v>353600</v>
      </c>
      <c r="G47" s="6">
        <f t="shared" si="0"/>
        <v>1.498868778280543</v>
      </c>
    </row>
    <row r="48" spans="1:7" s="21" customFormat="1" ht="47.25" outlineLevel="1" x14ac:dyDescent="0.25">
      <c r="A48" s="17" t="s">
        <v>90</v>
      </c>
      <c r="B48" s="18" t="s">
        <v>92</v>
      </c>
      <c r="C48" s="19">
        <v>0</v>
      </c>
      <c r="D48" s="19">
        <v>0</v>
      </c>
      <c r="E48" s="20"/>
      <c r="F48" s="19">
        <v>18425696.329999998</v>
      </c>
      <c r="G48" s="6">
        <f t="shared" si="0"/>
        <v>0</v>
      </c>
    </row>
    <row r="49" spans="1:7" ht="47.25" outlineLevel="1" x14ac:dyDescent="0.25">
      <c r="A49" s="16" t="s">
        <v>91</v>
      </c>
      <c r="B49" s="7" t="s">
        <v>93</v>
      </c>
      <c r="C49" s="9">
        <v>0</v>
      </c>
      <c r="D49" s="9">
        <v>0</v>
      </c>
      <c r="E49" s="10"/>
      <c r="F49" s="9">
        <v>18425696.329999998</v>
      </c>
      <c r="G49" s="24">
        <f t="shared" si="0"/>
        <v>0</v>
      </c>
    </row>
    <row r="50" spans="1:7" ht="17.25" customHeight="1" x14ac:dyDescent="0.25">
      <c r="A50" s="12"/>
      <c r="B50" s="13" t="s">
        <v>82</v>
      </c>
      <c r="C50" s="14">
        <v>1199994476</v>
      </c>
      <c r="D50" s="14">
        <v>435992081.44</v>
      </c>
      <c r="E50" s="15">
        <v>0.3633284070551005</v>
      </c>
      <c r="F50" s="14">
        <f>F6+F14+F16+F18+F23+F28+F37+F46+F48+F42+F34</f>
        <v>376906474.44</v>
      </c>
      <c r="G50" s="6">
        <f t="shared" si="0"/>
        <v>1.1567646379324956</v>
      </c>
    </row>
    <row r="51" spans="1:7" ht="12.75" customHeight="1" x14ac:dyDescent="0.25">
      <c r="B51" s="2"/>
      <c r="C51" s="2"/>
      <c r="D51" s="2"/>
      <c r="E51" s="2"/>
      <c r="F51" s="2"/>
      <c r="G51" s="2"/>
    </row>
    <row r="52" spans="1:7" ht="15.75" x14ac:dyDescent="0.25">
      <c r="B52" s="62"/>
      <c r="C52" s="63"/>
      <c r="D52" s="11"/>
      <c r="E52" s="11"/>
      <c r="F52" s="11"/>
      <c r="G52" s="11"/>
    </row>
  </sheetData>
  <mergeCells count="11">
    <mergeCell ref="B1:C1"/>
    <mergeCell ref="B2:G2"/>
    <mergeCell ref="B52:C52"/>
    <mergeCell ref="A4:A5"/>
    <mergeCell ref="F4:F5"/>
    <mergeCell ref="G4:G5"/>
    <mergeCell ref="B3:G3"/>
    <mergeCell ref="D4:D5"/>
    <mergeCell ref="E4:E5"/>
    <mergeCell ref="C4:C5"/>
    <mergeCell ref="B4:B5"/>
  </mergeCells>
  <pageMargins left="0.59027779999999996" right="0.36111110000000002" top="0.36111110000000002" bottom="0.36111110000000002" header="0.39444439999999997" footer="0.39444439999999997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94B3C-C04A-4439-8C00-1BE1A5D6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2020-11-10T23:37:01Z</dcterms:created>
  <dcterms:modified xsi:type="dcterms:W3CDTF">2020-11-13T05:49:32Z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расх.разделы)(3).xlsx</vt:lpwstr>
  </property>
  <property fmtid="{D5CDD505-2E9C-101B-9397-08002B2CF9AE}" pid="3" name="Название отчета">
    <vt:lpwstr>Отчет об испол. квартал год (Прил 4 расх.разделы)(3).xlsx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