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5000"/>
  </bookViews>
  <sheets>
    <sheet name="Лист1" sheetId="1" r:id="rId1"/>
  </sheets>
  <definedNames>
    <definedName name="_xlnm._FilterDatabase" localSheetId="0" hidden="1">Лист1!$A$6:$C$6</definedName>
  </definedNames>
  <calcPr calcId="1445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4" i="1" l="1"/>
  <c r="E34" i="1"/>
  <c r="C34" i="1"/>
  <c r="D19" i="1"/>
  <c r="E19" i="1"/>
  <c r="C19" i="1"/>
  <c r="C96" i="1" l="1"/>
  <c r="C31" i="1" l="1"/>
  <c r="C28" i="1"/>
  <c r="C26" i="1"/>
  <c r="D93" i="1" l="1"/>
  <c r="E93" i="1"/>
  <c r="C93" i="1"/>
  <c r="D96" i="1"/>
  <c r="E96" i="1"/>
  <c r="C54" i="1" l="1"/>
  <c r="C46" i="1" l="1"/>
  <c r="E28" i="1" l="1"/>
  <c r="D69" i="1" l="1"/>
  <c r="D64" i="1" s="1"/>
  <c r="E69" i="1"/>
  <c r="E64" i="1" s="1"/>
  <c r="C69" i="1"/>
  <c r="C64" i="1" s="1"/>
  <c r="D54" i="1"/>
  <c r="D46" i="1" s="1"/>
  <c r="E54" i="1"/>
  <c r="E46" i="1" s="1"/>
  <c r="D31" i="1" l="1"/>
  <c r="E31" i="1"/>
  <c r="D28" i="1"/>
  <c r="D26" i="1"/>
  <c r="E26" i="1"/>
  <c r="D21" i="1"/>
  <c r="E21" i="1"/>
  <c r="D16" i="1"/>
  <c r="E16" i="1"/>
  <c r="D12" i="1"/>
  <c r="E12" i="1"/>
  <c r="D10" i="1"/>
  <c r="E10" i="1"/>
  <c r="D8" i="1"/>
  <c r="E8" i="1"/>
  <c r="D7" i="1" l="1"/>
  <c r="E7" i="1"/>
  <c r="D42" i="1"/>
  <c r="D40" i="1" s="1"/>
  <c r="D41" i="1" s="1"/>
  <c r="E42" i="1"/>
  <c r="E40" i="1" s="1"/>
  <c r="E41" i="1" s="1"/>
  <c r="C12" i="1" l="1"/>
  <c r="D99" i="1" l="1"/>
  <c r="E99" i="1"/>
  <c r="C42" i="1" l="1"/>
  <c r="C40" i="1" s="1"/>
  <c r="C41" i="1" s="1"/>
  <c r="C16" i="1" l="1"/>
  <c r="C8" i="1" l="1"/>
  <c r="C10" i="1"/>
  <c r="C21" i="1"/>
  <c r="C7" i="1" l="1"/>
  <c r="C99" i="1"/>
</calcChain>
</file>

<file path=xl/sharedStrings.xml><?xml version="1.0" encoding="utf-8"?>
<sst xmlns="http://schemas.openxmlformats.org/spreadsheetml/2006/main" count="183" uniqueCount="159">
  <si>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</si>
  <si>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</si>
  <si>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</si>
  <si>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</si>
  <si>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</si>
  <si>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</si>
  <si>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</si>
  <si>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</si>
  <si>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</si>
  <si>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</si>
  <si>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</si>
  <si>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</si>
  <si>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</si>
  <si>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</si>
  <si>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</si>
  <si>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</si>
  <si>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</si>
  <si>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</si>
  <si>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</si>
  <si>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</si>
  <si>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</si>
  <si>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</si>
  <si>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</si>
  <si>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</si>
  <si>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</si>
  <si>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</si>
  <si>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</si>
  <si>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</si>
  <si>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</si>
  <si>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</si>
  <si>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</si>
  <si>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</si>
  <si>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</si>
  <si>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</si>
  <si>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</si>
  <si>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</si>
  <si>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</si>
  <si>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</si>
  <si>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</si>
  <si>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</si>
  <si>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</si>
  <si>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</si>
  <si>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</si>
  <si>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</si>
  <si>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</si>
  <si>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</si>
  <si>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</si>
  <si>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</si>
  <si>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</si>
  <si>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</si>
  <si>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</si>
  <si>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</si>
  <si>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</si>
  <si>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</si>
  <si>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</si>
  <si>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</si>
  <si>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</si>
  <si>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</si>
  <si>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</si>
  <si>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</si>
  <si>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</si>
  <si>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</si>
  <si>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</si>
  <si>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</si>
  <si>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</si>
  <si>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</si>
  <si>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</si>
  <si>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</si>
  <si>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</si>
  <si>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</si>
  <si>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</si>
  <si>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</si>
  <si>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</si>
  <si>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</si>
  <si>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</si>
  <si>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</si>
  <si>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</si>
  <si>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</si>
  <si>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</si>
  <si>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</si>
  <si>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</si>
  <si>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</si>
  <si>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</si>
  <si>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</si>
  <si>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</si>
  <si>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</si>
  <si>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</si>
  <si>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</si>
  <si>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</si>
  <si>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</si>
  <si>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</si>
  <si>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</si>
  <si>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</si>
  <si>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</si>
  <si>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</si>
  <si>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</si>
  <si>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</si>
  <si>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</si>
  <si>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</si>
  <si>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</si>
  <si>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</si>
  <si>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</si>
  <si>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</si>
  <si>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</si>
  <si>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</si>
  <si>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</si>
  <si>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</si>
  <si>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</si>
  <si>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</si>
  <si>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</si>
  <si>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</si>
  <si>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</si>
  <si>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</si>
  <si>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</si>
  <si>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</si>
  <si>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</si>
  <si>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2024 год</t>
  </si>
  <si>
    <t>2 02 25555 14 0000 150</t>
  </si>
  <si>
    <t>Субсидии бюджетам муниципальных округов на реализацию программ формирования современной городской среды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</si>
  <si>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</si>
  <si>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</si>
  <si>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</si>
  <si>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</si>
  <si>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</si>
  <si>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</si>
  <si>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</si>
  <si>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</si>
  <si>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</si>
  <si>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</si>
  <si>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</si>
  <si>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</si>
  <si>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</si>
  <si>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</si>
  <si>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</si>
  <si>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</si>
  <si>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</si>
  <si>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</si>
  <si>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</si>
  <si>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 xml:space="preserve">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 (ФОК)
</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</si>
  <si>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</si>
  <si>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1 14 13000 00 0000 000</t>
  </si>
  <si>
    <t>Доходы от приватизации имущества, находящегося в государственной и муниципальной собственности</t>
  </si>
  <si>
    <t>Субсидии бюджетам муниципальных округов на поддержку отрасли культуры (строительство сельских клубов)</t>
  </si>
  <si>
    <t>Субсидии бюджетам муниципальных округов на поддержку отрасли культуры (модернизация библиотек в части комплектования книжных фондов))</t>
  </si>
  <si>
    <t>2 07 00000 00 0000 150</t>
  </si>
  <si>
    <t xml:space="preserve">Прочие безвозмездные поступления </t>
  </si>
  <si>
    <t>2 07 04020 14 0000 150</t>
  </si>
  <si>
    <t>Дотации бюджетам муниципальных округов на поддержку мер по обеспечению сбалансированности бюджетов</t>
  </si>
  <si>
    <t>2 02 15002 14 0000 150</t>
  </si>
  <si>
    <t>1 13 02000 00 0000 130</t>
  </si>
  <si>
    <t>Доходы от компенсации затрат государства</t>
  </si>
  <si>
    <t>Поступления от денежных пожертвований, предоставляемых физическими лицами получателям средств бюджетов муниципальных округов</t>
  </si>
  <si>
    <t xml:space="preserve">Прочие безвозмездные поступления в бюджеты муниципальных округов
</t>
  </si>
  <si>
    <t>2 07 04050 14 0000 150</t>
  </si>
  <si>
    <t>доходов  бюджета Чугуевского муниципального округа на 2023 год и плановый период 2024 и 2025 годов</t>
  </si>
  <si>
    <t>2025 год</t>
  </si>
  <si>
    <t>2 02 25467 14 0000 150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</si>
  <si>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</si>
  <si>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Приложение 3
к решению Думы Чугуевского муниципального  округа
от  "15" декабря 2022 года № 429-НПА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</si>
</sst>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
      <b/>
      <sz val="12.5"/>
      <color rgb="FF000000"/>
      <name val="Times New Roman"/>
      <family val="1"/>
      <charset val="204"/>
    </font>
    <font>
      <sz val="12.5"/>
      <color rgb="FF000000"/>
      <name val="Times New Roman"/>
      <family val="1"/>
      <charset val="204"/>
    </font>
    <font>
      <sz val="11"/>
      <color rgb="FFFF0000"/>
      <name val="Calibri"/>
      <family val="2"/>
      <charset val="204"/>
      <scheme val="minor"/>
    </font>
    <font>
      <b/>
      <sz val="13"/>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70">
    <xf numFmtId="0" fontId="0" fillId="0" borderId="0" xfId="0"/>
    <xf numFmtId="0" fontId="1" fillId="0" borderId="0" xfId="0" applyFont="1" applyAlignment="1">
      <alignment horizontal="justify" vertical="center" wrapText="1"/>
    </xf>
    <xf numFmtId="0" fontId="1" fillId="0" borderId="1" xfId="0" applyFont="1" applyBorder="1" applyAlignment="1">
      <alignment horizontal="center" vertical="top"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3" xfId="0" applyFont="1" applyFill="1" applyBorder="1" applyAlignment="1">
      <alignment horizontal="center" vertical="top" wrapText="1"/>
    </xf>
    <xf numFmtId="0" fontId="0" fillId="0" borderId="0" xfId="0" applyAlignment="1">
      <alignment horizontal="center" wrapText="1"/>
    </xf>
    <xf numFmtId="0" fontId="1" fillId="0" borderId="1" xfId="0" applyFont="1" applyFill="1" applyBorder="1" applyAlignment="1">
      <alignment horizontal="center" vertical="center"/>
    </xf>
    <xf numFmtId="0" fontId="4" fillId="2" borderId="1" xfId="0" applyFont="1" applyFill="1" applyBorder="1" applyAlignment="1">
      <alignment horizontal="center" vertical="top"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top" wrapText="1"/>
    </xf>
    <xf numFmtId="0" fontId="9" fillId="3" borderId="2" xfId="0" applyFont="1" applyFill="1" applyBorder="1" applyAlignment="1">
      <alignment horizontal="left" vertical="top" wrapText="1"/>
    </xf>
    <xf numFmtId="4" fontId="9" fillId="3" borderId="1" xfId="0" applyNumberFormat="1" applyFont="1" applyFill="1" applyBorder="1" applyAlignment="1">
      <alignment horizontal="right" vertical="top" wrapText="1"/>
    </xf>
    <xf numFmtId="0" fontId="3" fillId="2" borderId="5" xfId="0" applyFont="1" applyFill="1" applyBorder="1" applyAlignment="1">
      <alignment horizontal="center"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10" fillId="0" borderId="2" xfId="0" applyFont="1" applyBorder="1" applyAlignment="1">
      <alignment vertical="top" wrapText="1"/>
    </xf>
    <xf numFmtId="0" fontId="0" fillId="0" borderId="0" xfId="0" applyFill="1" applyAlignment="1">
      <alignment wrapText="1"/>
    </xf>
    <xf numFmtId="0" fontId="11" fillId="0" borderId="2" xfId="0" applyFont="1" applyBorder="1" applyAlignment="1">
      <alignment vertical="top" wrapText="1"/>
    </xf>
    <xf numFmtId="0" fontId="12" fillId="0" borderId="0" xfId="0" applyFont="1" applyAlignment="1">
      <alignment wrapText="1"/>
    </xf>
    <xf numFmtId="0" fontId="3" fillId="4" borderId="1" xfId="0" applyFont="1" applyFill="1" applyBorder="1" applyAlignment="1">
      <alignment horizontal="center" vertical="center" wrapText="1"/>
    </xf>
    <xf numFmtId="0" fontId="3" fillId="4" borderId="2" xfId="0" applyFont="1" applyFill="1" applyBorder="1" applyAlignment="1">
      <alignment vertical="top" wrapText="1"/>
    </xf>
    <xf numFmtId="4" fontId="3" fillId="4" borderId="1" xfId="0" applyNumberFormat="1" applyFont="1" applyFill="1" applyBorder="1" applyAlignment="1">
      <alignment horizontal="right" vertical="top" wrapText="1"/>
    </xf>
    <xf numFmtId="0" fontId="0" fillId="4" borderId="0" xfId="0" applyFill="1" applyAlignment="1">
      <alignment wrapText="1"/>
    </xf>
    <xf numFmtId="0" fontId="13" fillId="0" borderId="1" xfId="0" applyFont="1" applyBorder="1" applyAlignment="1">
      <alignment horizontal="center" vertical="top" wrapText="1"/>
    </xf>
    <xf numFmtId="0" fontId="13" fillId="0" borderId="2" xfId="0" applyFont="1" applyBorder="1" applyAlignment="1">
      <alignment vertical="top" wrapText="1"/>
    </xf>
    <xf numFmtId="4" fontId="13" fillId="3" borderId="1" xfId="0" applyNumberFormat="1" applyFont="1" applyFill="1" applyBorder="1" applyAlignment="1">
      <alignment horizontal="right" vertical="top" wrapText="1"/>
    </xf>
    <xf numFmtId="0" fontId="8" fillId="0" borderId="0" xfId="0" applyFont="1" applyFill="1" applyAlignment="1">
      <alignment horizontal="left"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2"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9"/>
  <sheetViews>
    <sheetView tabSelected="1" view="pageBreakPreview" zoomScaleNormal="100" zoomScaleSheetLayoutView="100" workbookViewId="0">
      <selection activeCell="C6" sqref="C6"/>
    </sheetView>
  </sheetViews>
  <sheetFormatPr defaultRowHeight="15" x14ac:dyDescent="0.25"/>
  <cols>
    <col min="1" max="1" width="27.85546875" style="22" customWidth="1"/>
    <col min="2" max="2" width="50.28515625" style="4" customWidth="1"/>
    <col min="3" max="3" width="19.7109375" style="31" customWidth="1"/>
    <col min="4" max="4" width="19.5703125" style="31" customWidth="1"/>
    <col min="5" max="5" width="20.28515625" style="31" customWidth="1"/>
    <col min="6" max="6" width="0.7109375" style="4" customWidth="1"/>
    <col min="7" max="16384" width="9.140625" style="4"/>
  </cols>
  <sheetData>
    <row r="1" spans="1:6" ht="81.75" customHeight="1" x14ac:dyDescent="0.25">
      <c r="D1" s="66" t="s">
        <v>158</v>
      </c>
      <c r="E1" s="66"/>
    </row>
    <row r="2" spans="1:6" ht="13.5" customHeight="1" x14ac:dyDescent="0.25">
      <c r="A2" s="68"/>
      <c r="B2" s="68"/>
      <c r="C2" s="68"/>
      <c r="D2" s="3"/>
      <c r="E2" s="4"/>
    </row>
    <row r="3" spans="1:6" ht="16.5" x14ac:dyDescent="0.25">
      <c r="A3" s="69" t="s">
        <v>0</v>
      </c>
      <c r="B3" s="69"/>
      <c r="C3" s="69"/>
      <c r="D3" s="69"/>
      <c r="E3" s="69"/>
    </row>
    <row r="4" spans="1:6" ht="16.5" customHeight="1" x14ac:dyDescent="0.25">
      <c r="A4" s="69" t="s">
        <v>154</v>
      </c>
      <c r="B4" s="69"/>
      <c r="C4" s="69"/>
      <c r="D4" s="69"/>
      <c r="E4" s="69"/>
    </row>
    <row r="5" spans="1:6" ht="16.5" x14ac:dyDescent="0.25">
      <c r="A5" s="15"/>
      <c r="B5" s="1"/>
      <c r="C5" s="26"/>
      <c r="D5" s="26"/>
      <c r="E5" s="26" t="s">
        <v>75</v>
      </c>
    </row>
    <row r="6" spans="1:6" ht="49.5" x14ac:dyDescent="0.25">
      <c r="A6" s="2" t="s">
        <v>1</v>
      </c>
      <c r="B6" s="5" t="s">
        <v>44</v>
      </c>
      <c r="C6" s="41" t="s">
        <v>99</v>
      </c>
      <c r="D6" s="41" t="s">
        <v>116</v>
      </c>
      <c r="E6" s="41" t="s">
        <v>155</v>
      </c>
    </row>
    <row r="7" spans="1:6" ht="33" x14ac:dyDescent="0.25">
      <c r="A7" s="16" t="s">
        <v>2</v>
      </c>
      <c r="B7" s="6" t="s">
        <v>3</v>
      </c>
      <c r="C7" s="27">
        <f>SUM(C8,C10,C12,C16,C19,C21,C26,C28,C31,C34,)</f>
        <v>482630000</v>
      </c>
      <c r="D7" s="27">
        <f>SUM(D8,D10,D12,D16,D19,D21,D26,D28,D31,D34)</f>
        <v>492093000</v>
      </c>
      <c r="E7" s="27">
        <f>SUM(E8,E10,E12,E16,E19,E21,E26,E28,E31,E34)</f>
        <v>508630000</v>
      </c>
      <c r="F7" s="10"/>
    </row>
    <row r="8" spans="1:6" ht="16.5" x14ac:dyDescent="0.25">
      <c r="A8" s="2" t="s">
        <v>4</v>
      </c>
      <c r="B8" s="32" t="s">
        <v>5</v>
      </c>
      <c r="C8" s="25">
        <f>SUM(C9)</f>
        <v>363070000</v>
      </c>
      <c r="D8" s="25">
        <f t="shared" ref="D8:E8" si="0">SUM(D9)</f>
        <v>377193000</v>
      </c>
      <c r="E8" s="25">
        <f t="shared" si="0"/>
        <v>391880000</v>
      </c>
    </row>
    <row r="9" spans="1:6" ht="16.5" x14ac:dyDescent="0.25">
      <c r="A9" s="2" t="s">
        <v>6</v>
      </c>
      <c r="B9" s="32" t="s">
        <v>7</v>
      </c>
      <c r="C9" s="25">
        <v>363070000</v>
      </c>
      <c r="D9" s="25">
        <v>377193000</v>
      </c>
      <c r="E9" s="25">
        <v>391880000</v>
      </c>
    </row>
    <row r="10" spans="1:6" ht="49.5" x14ac:dyDescent="0.25">
      <c r="A10" s="2" t="s">
        <v>8</v>
      </c>
      <c r="B10" s="32" t="s">
        <v>9</v>
      </c>
      <c r="C10" s="25">
        <f>SUM(C11)</f>
        <v>31200000</v>
      </c>
      <c r="D10" s="25">
        <f t="shared" ref="D10:E10" si="1">SUM(D11)</f>
        <v>33600000</v>
      </c>
      <c r="E10" s="25">
        <f t="shared" si="1"/>
        <v>33600000</v>
      </c>
    </row>
    <row r="11" spans="1:6" ht="49.5" x14ac:dyDescent="0.25">
      <c r="A11" s="2" t="s">
        <v>10</v>
      </c>
      <c r="B11" s="32" t="s">
        <v>11</v>
      </c>
      <c r="C11" s="25">
        <v>31200000</v>
      </c>
      <c r="D11" s="25">
        <v>33600000</v>
      </c>
      <c r="E11" s="25">
        <v>33600000</v>
      </c>
    </row>
    <row r="12" spans="1:6" ht="16.5" x14ac:dyDescent="0.25">
      <c r="A12" s="2" t="s">
        <v>12</v>
      </c>
      <c r="B12" s="32" t="s">
        <v>13</v>
      </c>
      <c r="C12" s="25">
        <f>SUM(C13:C15)</f>
        <v>9130000</v>
      </c>
      <c r="D12" s="25">
        <f>SUM(D13:D15)</f>
        <v>9680000</v>
      </c>
      <c r="E12" s="25">
        <f>SUM(E13:E15)</f>
        <v>9680000</v>
      </c>
    </row>
    <row r="13" spans="1:6" ht="35.25" customHeight="1" x14ac:dyDescent="0.25">
      <c r="A13" s="2" t="s">
        <v>83</v>
      </c>
      <c r="B13" s="32" t="s">
        <v>84</v>
      </c>
      <c r="C13" s="25">
        <v>1130000</v>
      </c>
      <c r="D13" s="25">
        <v>1130000</v>
      </c>
      <c r="E13" s="25">
        <v>1130000</v>
      </c>
    </row>
    <row r="14" spans="1:6" ht="16.5" x14ac:dyDescent="0.25">
      <c r="A14" s="2" t="s">
        <v>14</v>
      </c>
      <c r="B14" s="32" t="s">
        <v>15</v>
      </c>
      <c r="C14" s="25">
        <v>500000</v>
      </c>
      <c r="D14" s="25">
        <v>550000</v>
      </c>
      <c r="E14" s="25">
        <v>550000</v>
      </c>
    </row>
    <row r="15" spans="1:6" ht="32.25" customHeight="1" x14ac:dyDescent="0.25">
      <c r="A15" s="2" t="s">
        <v>16</v>
      </c>
      <c r="B15" s="33" t="s">
        <v>17</v>
      </c>
      <c r="C15" s="25">
        <v>7500000</v>
      </c>
      <c r="D15" s="25">
        <v>8000000</v>
      </c>
      <c r="E15" s="25">
        <v>8000000</v>
      </c>
    </row>
    <row r="16" spans="1:6" ht="16.5" x14ac:dyDescent="0.25">
      <c r="A16" s="2" t="s">
        <v>46</v>
      </c>
      <c r="B16" s="33" t="s">
        <v>45</v>
      </c>
      <c r="C16" s="25">
        <f>SUM(C17:C18)</f>
        <v>16000000</v>
      </c>
      <c r="D16" s="25">
        <f t="shared" ref="D16:E16" si="2">SUM(D17:D18)</f>
        <v>17500000</v>
      </c>
      <c r="E16" s="25">
        <f t="shared" si="2"/>
        <v>17500000</v>
      </c>
    </row>
    <row r="17" spans="1:5" ht="16.5" x14ac:dyDescent="0.25">
      <c r="A17" s="2" t="s">
        <v>47</v>
      </c>
      <c r="B17" s="33" t="s">
        <v>48</v>
      </c>
      <c r="C17" s="25">
        <v>8500000</v>
      </c>
      <c r="D17" s="25">
        <v>10000000</v>
      </c>
      <c r="E17" s="25">
        <v>10000000</v>
      </c>
    </row>
    <row r="18" spans="1:5" ht="16.5" x14ac:dyDescent="0.25">
      <c r="A18" s="2" t="s">
        <v>49</v>
      </c>
      <c r="B18" s="33" t="s">
        <v>50</v>
      </c>
      <c r="C18" s="25">
        <v>7500000</v>
      </c>
      <c r="D18" s="25">
        <v>7500000</v>
      </c>
      <c r="E18" s="25">
        <v>7500000</v>
      </c>
    </row>
    <row r="19" spans="1:5" ht="16.5" x14ac:dyDescent="0.25">
      <c r="A19" s="2" t="s">
        <v>18</v>
      </c>
      <c r="B19" s="32" t="s">
        <v>19</v>
      </c>
      <c r="C19" s="25">
        <f>SUM(C20)</f>
        <v>2400000</v>
      </c>
      <c r="D19" s="25">
        <f t="shared" ref="D19:E19" si="3">SUM(D20)</f>
        <v>2400000</v>
      </c>
      <c r="E19" s="25">
        <f t="shared" si="3"/>
        <v>2400000</v>
      </c>
    </row>
    <row r="20" spans="1:5" ht="49.5" x14ac:dyDescent="0.25">
      <c r="A20" s="2" t="s">
        <v>52</v>
      </c>
      <c r="B20" s="32" t="s">
        <v>51</v>
      </c>
      <c r="C20" s="25">
        <v>2400000</v>
      </c>
      <c r="D20" s="25">
        <v>2400000</v>
      </c>
      <c r="E20" s="25">
        <v>2400000</v>
      </c>
    </row>
    <row r="21" spans="1:5" ht="66" customHeight="1" x14ac:dyDescent="0.25">
      <c r="A21" s="2" t="s">
        <v>20</v>
      </c>
      <c r="B21" s="32" t="s">
        <v>21</v>
      </c>
      <c r="C21" s="25">
        <f>SUM(C22:C25)</f>
        <v>40480000</v>
      </c>
      <c r="D21" s="25">
        <f t="shared" ref="D21:E21" si="4">SUM(D22:D25)</f>
        <v>31620000</v>
      </c>
      <c r="E21" s="25">
        <f t="shared" si="4"/>
        <v>32220000</v>
      </c>
    </row>
    <row r="22" spans="1:5" ht="101.25" customHeight="1" x14ac:dyDescent="0.25">
      <c r="A22" s="2" t="s">
        <v>22</v>
      </c>
      <c r="B22" s="32" t="s">
        <v>53</v>
      </c>
      <c r="C22" s="25">
        <v>26970000</v>
      </c>
      <c r="D22" s="25">
        <v>17900000</v>
      </c>
      <c r="E22" s="25">
        <v>17950000</v>
      </c>
    </row>
    <row r="23" spans="1:5" ht="120" customHeight="1" x14ac:dyDescent="0.25">
      <c r="A23" s="2" t="s">
        <v>23</v>
      </c>
      <c r="B23" s="34" t="s">
        <v>54</v>
      </c>
      <c r="C23" s="25">
        <v>100000</v>
      </c>
      <c r="D23" s="25">
        <v>100000</v>
      </c>
      <c r="E23" s="25">
        <v>100000</v>
      </c>
    </row>
    <row r="24" spans="1:5" ht="66" x14ac:dyDescent="0.25">
      <c r="A24" s="2" t="s">
        <v>56</v>
      </c>
      <c r="B24" s="32" t="s">
        <v>55</v>
      </c>
      <c r="C24" s="25">
        <v>8400000</v>
      </c>
      <c r="D24" s="25">
        <v>8420000</v>
      </c>
      <c r="E24" s="25">
        <v>8750000</v>
      </c>
    </row>
    <row r="25" spans="1:5" ht="119.25" customHeight="1" x14ac:dyDescent="0.25">
      <c r="A25" s="2" t="s">
        <v>57</v>
      </c>
      <c r="B25" s="32" t="s">
        <v>58</v>
      </c>
      <c r="C25" s="25">
        <v>5010000</v>
      </c>
      <c r="D25" s="25">
        <v>5200000</v>
      </c>
      <c r="E25" s="25">
        <v>5420000</v>
      </c>
    </row>
    <row r="26" spans="1:5" ht="33" x14ac:dyDescent="0.25">
      <c r="A26" s="2" t="s">
        <v>24</v>
      </c>
      <c r="B26" s="32" t="s">
        <v>25</v>
      </c>
      <c r="C26" s="25">
        <f>C27</f>
        <v>200000</v>
      </c>
      <c r="D26" s="25">
        <f t="shared" ref="D26:E26" si="5">SUM(D27)</f>
        <v>200000</v>
      </c>
      <c r="E26" s="25">
        <f t="shared" si="5"/>
        <v>200000</v>
      </c>
    </row>
    <row r="27" spans="1:5" ht="33" x14ac:dyDescent="0.25">
      <c r="A27" s="2" t="s">
        <v>59</v>
      </c>
      <c r="B27" s="32" t="s">
        <v>26</v>
      </c>
      <c r="C27" s="25">
        <v>200000</v>
      </c>
      <c r="D27" s="25">
        <v>200000</v>
      </c>
      <c r="E27" s="25">
        <v>200000</v>
      </c>
    </row>
    <row r="28" spans="1:5" ht="40.5" customHeight="1" x14ac:dyDescent="0.25">
      <c r="A28" s="2" t="s">
        <v>27</v>
      </c>
      <c r="B28" s="32" t="s">
        <v>60</v>
      </c>
      <c r="C28" s="25">
        <f>SUM(C29+C30)</f>
        <v>12100000</v>
      </c>
      <c r="D28" s="25">
        <f t="shared" ref="D28" si="6">SUM(D29)</f>
        <v>12350000</v>
      </c>
      <c r="E28" s="25">
        <f>SUM(E29)</f>
        <v>13600000</v>
      </c>
    </row>
    <row r="29" spans="1:5" ht="21" customHeight="1" x14ac:dyDescent="0.25">
      <c r="A29" s="2" t="s">
        <v>28</v>
      </c>
      <c r="B29" s="35" t="s">
        <v>61</v>
      </c>
      <c r="C29" s="25">
        <v>12100000</v>
      </c>
      <c r="D29" s="25">
        <v>12350000</v>
      </c>
      <c r="E29" s="25">
        <v>13600000</v>
      </c>
    </row>
    <row r="30" spans="1:5" ht="21" customHeight="1" x14ac:dyDescent="0.25">
      <c r="A30" s="2" t="s">
        <v>149</v>
      </c>
      <c r="B30" s="35" t="s">
        <v>150</v>
      </c>
      <c r="C30" s="25">
        <v>0</v>
      </c>
      <c r="D30" s="25">
        <v>0</v>
      </c>
      <c r="E30" s="25">
        <v>0</v>
      </c>
    </row>
    <row r="31" spans="1:5" ht="33.75" customHeight="1" x14ac:dyDescent="0.25">
      <c r="A31" s="2" t="s">
        <v>29</v>
      </c>
      <c r="B31" s="32" t="s">
        <v>62</v>
      </c>
      <c r="C31" s="25">
        <f>SUM(C32:C33)</f>
        <v>3500000</v>
      </c>
      <c r="D31" s="25">
        <f t="shared" ref="D31:E31" si="7">SUM(D32)</f>
        <v>3000000</v>
      </c>
      <c r="E31" s="25">
        <f t="shared" si="7"/>
        <v>3000000</v>
      </c>
    </row>
    <row r="32" spans="1:5" ht="51" customHeight="1" x14ac:dyDescent="0.25">
      <c r="A32" s="2" t="s">
        <v>63</v>
      </c>
      <c r="B32" s="32" t="s">
        <v>64</v>
      </c>
      <c r="C32" s="25">
        <v>3500000</v>
      </c>
      <c r="D32" s="25">
        <v>3000000</v>
      </c>
      <c r="E32" s="25">
        <v>3000000</v>
      </c>
    </row>
    <row r="33" spans="1:6" ht="56.25" customHeight="1" x14ac:dyDescent="0.25">
      <c r="A33" s="2" t="s">
        <v>140</v>
      </c>
      <c r="B33" s="32" t="s">
        <v>141</v>
      </c>
      <c r="C33" s="25">
        <v>0</v>
      </c>
      <c r="D33" s="25">
        <v>0</v>
      </c>
      <c r="E33" s="25">
        <v>0</v>
      </c>
      <c r="F33" s="4">
        <v>0</v>
      </c>
    </row>
    <row r="34" spans="1:6" ht="33" x14ac:dyDescent="0.25">
      <c r="A34" s="2" t="s">
        <v>30</v>
      </c>
      <c r="B34" s="32" t="s">
        <v>31</v>
      </c>
      <c r="C34" s="25">
        <f>SUM(C35:C39)</f>
        <v>4550000</v>
      </c>
      <c r="D34" s="25">
        <f t="shared" ref="D34:E34" si="8">SUM(D35:D39)</f>
        <v>4550000</v>
      </c>
      <c r="E34" s="25">
        <f t="shared" si="8"/>
        <v>4550000</v>
      </c>
    </row>
    <row r="35" spans="1:6" ht="52.5" customHeight="1" x14ac:dyDescent="0.25">
      <c r="A35" s="2" t="s">
        <v>65</v>
      </c>
      <c r="B35" s="32" t="s">
        <v>66</v>
      </c>
      <c r="C35" s="25">
        <v>1700000</v>
      </c>
      <c r="D35" s="25">
        <v>1700000</v>
      </c>
      <c r="E35" s="25">
        <v>1700000</v>
      </c>
    </row>
    <row r="36" spans="1:6" ht="51" customHeight="1" x14ac:dyDescent="0.25">
      <c r="A36" s="2" t="s">
        <v>68</v>
      </c>
      <c r="B36" s="32" t="s">
        <v>67</v>
      </c>
      <c r="C36" s="25">
        <v>150000</v>
      </c>
      <c r="D36" s="25">
        <v>150000</v>
      </c>
      <c r="E36" s="25">
        <v>150000</v>
      </c>
    </row>
    <row r="37" spans="1:6" ht="82.5" x14ac:dyDescent="0.25">
      <c r="A37" s="2" t="s">
        <v>72</v>
      </c>
      <c r="B37" s="36" t="s">
        <v>71</v>
      </c>
      <c r="C37" s="25">
        <v>2570000</v>
      </c>
      <c r="D37" s="25">
        <v>2570000</v>
      </c>
      <c r="E37" s="25">
        <v>2570000</v>
      </c>
    </row>
    <row r="38" spans="1:6" ht="116.25" customHeight="1" x14ac:dyDescent="0.25">
      <c r="A38" s="2" t="s">
        <v>69</v>
      </c>
      <c r="B38" s="7" t="s">
        <v>70</v>
      </c>
      <c r="C38" s="25">
        <v>30000</v>
      </c>
      <c r="D38" s="25">
        <v>30000</v>
      </c>
      <c r="E38" s="25">
        <v>30000</v>
      </c>
    </row>
    <row r="39" spans="1:6" ht="33" x14ac:dyDescent="0.25">
      <c r="A39" s="2" t="s">
        <v>86</v>
      </c>
      <c r="B39" s="7" t="s">
        <v>85</v>
      </c>
      <c r="C39" s="25">
        <v>100000</v>
      </c>
      <c r="D39" s="25">
        <v>100000</v>
      </c>
      <c r="E39" s="25">
        <v>100000</v>
      </c>
    </row>
    <row r="40" spans="1:6" s="58" customFormat="1" ht="16.5" x14ac:dyDescent="0.25">
      <c r="A40" s="63" t="s">
        <v>32</v>
      </c>
      <c r="B40" s="64" t="s">
        <v>33</v>
      </c>
      <c r="C40" s="65">
        <f>C42+C46+C64+C93+C96</f>
        <v>690261396.19000006</v>
      </c>
      <c r="D40" s="65">
        <f>D42+D46+D64+D93+D96</f>
        <v>721795824.02999997</v>
      </c>
      <c r="E40" s="65">
        <f>E42+E46+E64+E93+E96</f>
        <v>719312174.88</v>
      </c>
    </row>
    <row r="41" spans="1:6" ht="49.5" x14ac:dyDescent="0.25">
      <c r="A41" s="17" t="s">
        <v>34</v>
      </c>
      <c r="B41" s="8" t="s">
        <v>35</v>
      </c>
      <c r="C41" s="11">
        <f>C40-C96</f>
        <v>690261396.19000006</v>
      </c>
      <c r="D41" s="11">
        <f>D40-D96</f>
        <v>721795824.02999997</v>
      </c>
      <c r="E41" s="11">
        <f>E40-E96</f>
        <v>719312174.88</v>
      </c>
    </row>
    <row r="42" spans="1:6" s="39" customFormat="1" ht="33" x14ac:dyDescent="0.25">
      <c r="A42" s="24" t="s">
        <v>38</v>
      </c>
      <c r="B42" s="9" t="s">
        <v>40</v>
      </c>
      <c r="C42" s="28">
        <f>SUM(C43:C45)</f>
        <v>81962616</v>
      </c>
      <c r="D42" s="28">
        <f>SUM(D43:D45)</f>
        <v>71937661</v>
      </c>
      <c r="E42" s="28">
        <f>SUM(E43:E45)</f>
        <v>42666497</v>
      </c>
    </row>
    <row r="43" spans="1:6" ht="50.25" customHeight="1" x14ac:dyDescent="0.25">
      <c r="A43" s="17" t="s">
        <v>87</v>
      </c>
      <c r="B43" s="8" t="s">
        <v>96</v>
      </c>
      <c r="C43" s="11">
        <v>81962616</v>
      </c>
      <c r="D43" s="11">
        <v>71937661</v>
      </c>
      <c r="E43" s="11">
        <v>42666497</v>
      </c>
    </row>
    <row r="44" spans="1:6" ht="50.25" hidden="1" customHeight="1" x14ac:dyDescent="0.25">
      <c r="A44" s="17" t="s">
        <v>148</v>
      </c>
      <c r="B44" s="8" t="s">
        <v>147</v>
      </c>
      <c r="C44" s="11">
        <v>0</v>
      </c>
      <c r="D44" s="11">
        <v>0</v>
      </c>
      <c r="E44" s="11">
        <v>0</v>
      </c>
    </row>
    <row r="45" spans="1:6" ht="49.5" hidden="1" customHeight="1" x14ac:dyDescent="0.25">
      <c r="A45" s="17" t="s">
        <v>82</v>
      </c>
      <c r="B45" s="8" t="s">
        <v>81</v>
      </c>
      <c r="C45" s="11"/>
      <c r="D45" s="11"/>
      <c r="E45" s="11"/>
    </row>
    <row r="46" spans="1:6" ht="51" customHeight="1" x14ac:dyDescent="0.25">
      <c r="A46" s="18" t="s">
        <v>43</v>
      </c>
      <c r="B46" s="14" t="s">
        <v>42</v>
      </c>
      <c r="C46" s="28">
        <f>SUM(C47:C54)</f>
        <v>31954498.239999998</v>
      </c>
      <c r="D46" s="28">
        <f>SUM(D48:D54)</f>
        <v>43788673.609999999</v>
      </c>
      <c r="E46" s="28">
        <f>SUM(E48:E54)</f>
        <v>40297083.649999999</v>
      </c>
    </row>
    <row r="47" spans="1:6" ht="115.5" hidden="1" x14ac:dyDescent="0.25">
      <c r="A47" s="51" t="s">
        <v>134</v>
      </c>
      <c r="B47" s="48" t="s">
        <v>135</v>
      </c>
      <c r="C47" s="49"/>
      <c r="D47" s="49">
        <v>0</v>
      </c>
      <c r="E47" s="49">
        <v>0</v>
      </c>
    </row>
    <row r="48" spans="1:6" ht="70.5" customHeight="1" x14ac:dyDescent="0.25">
      <c r="A48" s="19" t="s">
        <v>131</v>
      </c>
      <c r="B48" s="8" t="s">
        <v>132</v>
      </c>
      <c r="C48" s="11">
        <v>0</v>
      </c>
      <c r="D48" s="11">
        <v>744518.96</v>
      </c>
      <c r="E48" s="11">
        <v>0</v>
      </c>
    </row>
    <row r="49" spans="1:5" ht="72" customHeight="1" x14ac:dyDescent="0.25">
      <c r="A49" s="19" t="s">
        <v>156</v>
      </c>
      <c r="B49" s="8" t="s">
        <v>157</v>
      </c>
      <c r="C49" s="11">
        <v>0</v>
      </c>
      <c r="D49" s="11">
        <v>1800764.88</v>
      </c>
      <c r="E49" s="11">
        <v>0</v>
      </c>
    </row>
    <row r="50" spans="1:5" ht="53.25" customHeight="1" x14ac:dyDescent="0.25">
      <c r="A50" s="19" t="s">
        <v>88</v>
      </c>
      <c r="B50" s="8" t="s">
        <v>95</v>
      </c>
      <c r="C50" s="11">
        <v>17961663.129999999</v>
      </c>
      <c r="D50" s="11">
        <v>19707160.300000001</v>
      </c>
      <c r="E50" s="11">
        <v>18765740.210000001</v>
      </c>
    </row>
    <row r="51" spans="1:5" ht="49.5" hidden="1" x14ac:dyDescent="0.25">
      <c r="A51" s="19" t="s">
        <v>130</v>
      </c>
      <c r="B51" s="8" t="s">
        <v>142</v>
      </c>
      <c r="C51" s="11">
        <v>0</v>
      </c>
      <c r="D51" s="11">
        <v>0</v>
      </c>
      <c r="E51" s="11"/>
    </row>
    <row r="52" spans="1:5" s="62" customFormat="1" ht="66" hidden="1" x14ac:dyDescent="0.25">
      <c r="A52" s="59" t="s">
        <v>130</v>
      </c>
      <c r="B52" s="60" t="s">
        <v>143</v>
      </c>
      <c r="C52" s="61">
        <v>0</v>
      </c>
      <c r="D52" s="61">
        <v>0</v>
      </c>
      <c r="E52" s="61">
        <v>0</v>
      </c>
    </row>
    <row r="53" spans="1:5" ht="51" customHeight="1" x14ac:dyDescent="0.25">
      <c r="A53" s="19" t="s">
        <v>117</v>
      </c>
      <c r="B53" s="8" t="s">
        <v>118</v>
      </c>
      <c r="C53" s="11">
        <v>7144826.9100000001</v>
      </c>
      <c r="D53" s="11">
        <v>7794298.2300000004</v>
      </c>
      <c r="E53" s="11">
        <v>7794298.2300000004</v>
      </c>
    </row>
    <row r="54" spans="1:5" ht="33" customHeight="1" x14ac:dyDescent="0.25">
      <c r="A54" s="24" t="s">
        <v>89</v>
      </c>
      <c r="B54" s="9" t="s">
        <v>97</v>
      </c>
      <c r="C54" s="28">
        <f>SUM(C56:C63)</f>
        <v>6848008.1999999993</v>
      </c>
      <c r="D54" s="28">
        <f>SUM(D56:D63)</f>
        <v>13741931.24</v>
      </c>
      <c r="E54" s="28">
        <f>SUM(E56:E63)</f>
        <v>13737045.209999999</v>
      </c>
    </row>
    <row r="55" spans="1:5" s="50" customFormat="1" ht="20.25" customHeight="1" x14ac:dyDescent="0.25">
      <c r="A55" s="17"/>
      <c r="B55" s="8" t="s">
        <v>36</v>
      </c>
      <c r="C55" s="11"/>
      <c r="D55" s="11"/>
      <c r="E55" s="11"/>
    </row>
    <row r="56" spans="1:5" s="50" customFormat="1" ht="83.25" customHeight="1" x14ac:dyDescent="0.25">
      <c r="A56" s="51" t="s">
        <v>89</v>
      </c>
      <c r="B56" s="48" t="s">
        <v>119</v>
      </c>
      <c r="C56" s="49">
        <v>168005</v>
      </c>
      <c r="D56" s="49">
        <v>168005</v>
      </c>
      <c r="E56" s="49">
        <v>168005</v>
      </c>
    </row>
    <row r="57" spans="1:5" s="50" customFormat="1" ht="84" customHeight="1" x14ac:dyDescent="0.25">
      <c r="A57" s="51" t="s">
        <v>89</v>
      </c>
      <c r="B57" s="8" t="s">
        <v>120</v>
      </c>
      <c r="C57" s="11">
        <v>472230</v>
      </c>
      <c r="D57" s="11">
        <v>0</v>
      </c>
      <c r="E57" s="11">
        <v>0</v>
      </c>
    </row>
    <row r="58" spans="1:5" s="50" customFormat="1" ht="66" x14ac:dyDescent="0.25">
      <c r="A58" s="51" t="s">
        <v>89</v>
      </c>
      <c r="B58" s="8" t="s">
        <v>121</v>
      </c>
      <c r="C58" s="11">
        <v>229821.81</v>
      </c>
      <c r="D58" s="11">
        <v>269615.32</v>
      </c>
      <c r="E58" s="11">
        <v>264729.28999999998</v>
      </c>
    </row>
    <row r="59" spans="1:5" s="50" customFormat="1" ht="80.25" hidden="1" customHeight="1" x14ac:dyDescent="0.25">
      <c r="A59" s="51" t="s">
        <v>89</v>
      </c>
      <c r="B59" s="48" t="s">
        <v>138</v>
      </c>
      <c r="C59" s="49">
        <v>0</v>
      </c>
      <c r="D59" s="49">
        <v>0</v>
      </c>
      <c r="E59" s="49">
        <v>0</v>
      </c>
    </row>
    <row r="60" spans="1:5" s="50" customFormat="1" ht="81.75" hidden="1" customHeight="1" x14ac:dyDescent="0.25">
      <c r="A60" s="51" t="s">
        <v>89</v>
      </c>
      <c r="B60" s="8" t="s">
        <v>133</v>
      </c>
      <c r="C60" s="11">
        <v>0</v>
      </c>
      <c r="D60" s="11">
        <v>0</v>
      </c>
      <c r="E60" s="11">
        <v>0</v>
      </c>
    </row>
    <row r="61" spans="1:5" s="50" customFormat="1" ht="81.75" hidden="1" customHeight="1" x14ac:dyDescent="0.25">
      <c r="A61" s="51" t="s">
        <v>89</v>
      </c>
      <c r="B61" s="8" t="s">
        <v>135</v>
      </c>
      <c r="C61" s="11">
        <v>0</v>
      </c>
      <c r="D61" s="11"/>
      <c r="E61" s="11"/>
    </row>
    <row r="62" spans="1:5" s="50" customFormat="1" ht="81.75" hidden="1" customHeight="1" x14ac:dyDescent="0.25">
      <c r="A62" s="51" t="s">
        <v>89</v>
      </c>
      <c r="B62" s="48" t="s">
        <v>137</v>
      </c>
      <c r="C62" s="49">
        <v>0</v>
      </c>
      <c r="D62" s="11">
        <v>0</v>
      </c>
      <c r="E62" s="11">
        <v>0</v>
      </c>
    </row>
    <row r="63" spans="1:5" s="50" customFormat="1" ht="89.25" customHeight="1" x14ac:dyDescent="0.25">
      <c r="A63" s="51" t="s">
        <v>89</v>
      </c>
      <c r="B63" s="48" t="s">
        <v>122</v>
      </c>
      <c r="C63" s="11">
        <v>5977951.3899999997</v>
      </c>
      <c r="D63" s="11">
        <v>13304310.92</v>
      </c>
      <c r="E63" s="11">
        <v>13304310.92</v>
      </c>
    </row>
    <row r="64" spans="1:5" s="39" customFormat="1" ht="37.5" customHeight="1" x14ac:dyDescent="0.25">
      <c r="A64" s="37" t="s">
        <v>39</v>
      </c>
      <c r="B64" s="38" t="s">
        <v>41</v>
      </c>
      <c r="C64" s="28">
        <f>C69+C85+C86+C87+C88+C89+C90+C92+C91</f>
        <v>550253281.95000005</v>
      </c>
      <c r="D64" s="28">
        <f t="shared" ref="D64:E64" si="9">D69+D85+D86+D87+D88+D89+D90+D92+D91</f>
        <v>579978489.41999996</v>
      </c>
      <c r="E64" s="28">
        <f t="shared" si="9"/>
        <v>610257594.23000002</v>
      </c>
    </row>
    <row r="65" spans="1:5" ht="16.5" hidden="1" x14ac:dyDescent="0.25">
      <c r="A65" s="21"/>
      <c r="B65" s="12"/>
      <c r="C65" s="29"/>
      <c r="D65" s="29"/>
      <c r="E65" s="29"/>
    </row>
    <row r="66" spans="1:5" ht="16.5" hidden="1" x14ac:dyDescent="0.25">
      <c r="A66" s="17"/>
      <c r="B66" s="8"/>
      <c r="C66" s="11"/>
      <c r="D66" s="11"/>
      <c r="E66" s="11"/>
    </row>
    <row r="67" spans="1:5" ht="16.5" hidden="1" x14ac:dyDescent="0.25">
      <c r="A67" s="17"/>
      <c r="B67" s="8"/>
      <c r="C67" s="11"/>
      <c r="D67" s="11"/>
      <c r="E67" s="11"/>
    </row>
    <row r="68" spans="1:5" ht="16.5" hidden="1" x14ac:dyDescent="0.25">
      <c r="A68" s="17"/>
      <c r="B68" s="8"/>
      <c r="C68" s="11"/>
      <c r="D68" s="11"/>
      <c r="E68" s="11"/>
    </row>
    <row r="69" spans="1:5" ht="82.5" x14ac:dyDescent="0.25">
      <c r="A69" s="24" t="s">
        <v>90</v>
      </c>
      <c r="B69" s="9" t="s">
        <v>98</v>
      </c>
      <c r="C69" s="28">
        <f>SUM(C71:C84)</f>
        <v>507860590.94999999</v>
      </c>
      <c r="D69" s="28">
        <f>SUM(D71:D84)</f>
        <v>537222064.41999996</v>
      </c>
      <c r="E69" s="28">
        <f>SUM(E71:E84)</f>
        <v>567146486.23000002</v>
      </c>
    </row>
    <row r="70" spans="1:5" ht="16.5" x14ac:dyDescent="0.25">
      <c r="A70" s="17"/>
      <c r="B70" s="8" t="s">
        <v>36</v>
      </c>
      <c r="C70" s="11"/>
      <c r="D70" s="11"/>
      <c r="E70" s="11"/>
    </row>
    <row r="71" spans="1:5" ht="82.5" x14ac:dyDescent="0.25">
      <c r="A71" s="20" t="s">
        <v>90</v>
      </c>
      <c r="B71" s="13" t="s">
        <v>73</v>
      </c>
      <c r="C71" s="30">
        <v>2028917</v>
      </c>
      <c r="D71" s="30">
        <v>2124542</v>
      </c>
      <c r="E71" s="30">
        <v>2203220</v>
      </c>
    </row>
    <row r="72" spans="1:5" s="56" customFormat="1" ht="115.5" x14ac:dyDescent="0.25">
      <c r="A72" s="23" t="s">
        <v>90</v>
      </c>
      <c r="B72" s="54" t="s">
        <v>76</v>
      </c>
      <c r="C72" s="40">
        <v>22138773.079999998</v>
      </c>
      <c r="D72" s="40">
        <v>22708797.079999998</v>
      </c>
      <c r="E72" s="40">
        <v>23196178.57</v>
      </c>
    </row>
    <row r="73" spans="1:5" ht="115.5" x14ac:dyDescent="0.25">
      <c r="A73" s="20" t="s">
        <v>90</v>
      </c>
      <c r="B73" s="13" t="s">
        <v>113</v>
      </c>
      <c r="C73" s="30">
        <v>16735650</v>
      </c>
      <c r="D73" s="30">
        <v>16735650</v>
      </c>
      <c r="E73" s="30">
        <v>16735650</v>
      </c>
    </row>
    <row r="74" spans="1:5" ht="148.5" x14ac:dyDescent="0.25">
      <c r="A74" s="20" t="s">
        <v>91</v>
      </c>
      <c r="B74" s="13" t="s">
        <v>107</v>
      </c>
      <c r="C74" s="30">
        <v>330294578</v>
      </c>
      <c r="D74" s="30">
        <v>353473601</v>
      </c>
      <c r="E74" s="30">
        <v>375676186</v>
      </c>
    </row>
    <row r="75" spans="1:5" ht="88.5" customHeight="1" x14ac:dyDescent="0.25">
      <c r="A75" s="20" t="s">
        <v>90</v>
      </c>
      <c r="B75" s="13" t="s">
        <v>74</v>
      </c>
      <c r="C75" s="30">
        <v>946950</v>
      </c>
      <c r="D75" s="30">
        <v>992018</v>
      </c>
      <c r="E75" s="30">
        <v>1029099</v>
      </c>
    </row>
    <row r="76" spans="1:5" ht="16.5" hidden="1" x14ac:dyDescent="0.25">
      <c r="A76" s="20" t="s">
        <v>90</v>
      </c>
      <c r="B76" s="13"/>
      <c r="C76" s="30"/>
      <c r="D76" s="30">
        <v>0</v>
      </c>
      <c r="E76" s="30">
        <v>0</v>
      </c>
    </row>
    <row r="77" spans="1:5" ht="120" customHeight="1" x14ac:dyDescent="0.25">
      <c r="A77" s="20" t="s">
        <v>90</v>
      </c>
      <c r="B77" s="13" t="s">
        <v>108</v>
      </c>
      <c r="C77" s="30">
        <v>110572141</v>
      </c>
      <c r="D77" s="30">
        <v>118102985</v>
      </c>
      <c r="E77" s="30">
        <v>125217848</v>
      </c>
    </row>
    <row r="78" spans="1:5" ht="90.75" customHeight="1" x14ac:dyDescent="0.25">
      <c r="A78" s="20" t="s">
        <v>90</v>
      </c>
      <c r="B78" s="13" t="s">
        <v>109</v>
      </c>
      <c r="C78" s="30">
        <v>3652707.95</v>
      </c>
      <c r="D78" s="30">
        <v>3044174</v>
      </c>
      <c r="E78" s="30">
        <v>3044174</v>
      </c>
    </row>
    <row r="79" spans="1:5" ht="120.75" customHeight="1" x14ac:dyDescent="0.25">
      <c r="A79" s="23" t="s">
        <v>90</v>
      </c>
      <c r="B79" s="13" t="s">
        <v>110</v>
      </c>
      <c r="C79" s="30">
        <v>6080000</v>
      </c>
      <c r="D79" s="30">
        <v>5460000</v>
      </c>
      <c r="E79" s="30">
        <v>5460000</v>
      </c>
    </row>
    <row r="80" spans="1:5" ht="115.5" x14ac:dyDescent="0.25">
      <c r="A80" s="20" t="s">
        <v>90</v>
      </c>
      <c r="B80" s="13" t="s">
        <v>112</v>
      </c>
      <c r="C80" s="30">
        <v>174.18</v>
      </c>
      <c r="D80" s="30">
        <v>183.12</v>
      </c>
      <c r="E80" s="30">
        <v>190.44</v>
      </c>
    </row>
    <row r="81" spans="1:5" ht="102.75" customHeight="1" x14ac:dyDescent="0.25">
      <c r="A81" s="20" t="s">
        <v>90</v>
      </c>
      <c r="B81" s="13" t="s">
        <v>101</v>
      </c>
      <c r="C81" s="30">
        <v>1158389.6100000001</v>
      </c>
      <c r="D81" s="30">
        <v>324127.09000000003</v>
      </c>
      <c r="E81" s="30">
        <v>324127.09000000003</v>
      </c>
    </row>
    <row r="82" spans="1:5" ht="79.5" customHeight="1" x14ac:dyDescent="0.25">
      <c r="A82" s="20" t="s">
        <v>90</v>
      </c>
      <c r="B82" s="13" t="s">
        <v>139</v>
      </c>
      <c r="C82" s="30">
        <v>3387.08</v>
      </c>
      <c r="D82" s="30">
        <v>3387.08</v>
      </c>
      <c r="E82" s="30">
        <v>3387.08</v>
      </c>
    </row>
    <row r="83" spans="1:5" ht="120" customHeight="1" x14ac:dyDescent="0.25">
      <c r="A83" s="20" t="s">
        <v>90</v>
      </c>
      <c r="B83" s="13" t="s">
        <v>111</v>
      </c>
      <c r="C83" s="30">
        <v>14156967.050000001</v>
      </c>
      <c r="D83" s="30">
        <v>14156967.050000001</v>
      </c>
      <c r="E83" s="30">
        <v>14156967.050000001</v>
      </c>
    </row>
    <row r="84" spans="1:5" ht="247.5" x14ac:dyDescent="0.25">
      <c r="A84" s="23" t="s">
        <v>90</v>
      </c>
      <c r="B84" s="53" t="s">
        <v>127</v>
      </c>
      <c r="C84" s="30">
        <v>91956</v>
      </c>
      <c r="D84" s="30">
        <v>95633</v>
      </c>
      <c r="E84" s="30">
        <v>99459</v>
      </c>
    </row>
    <row r="85" spans="1:5" ht="123" customHeight="1" x14ac:dyDescent="0.25">
      <c r="A85" s="20" t="s">
        <v>92</v>
      </c>
      <c r="B85" s="13" t="s">
        <v>102</v>
      </c>
      <c r="C85" s="30">
        <v>5503728</v>
      </c>
      <c r="D85" s="30">
        <v>5724021</v>
      </c>
      <c r="E85" s="30">
        <v>5951538</v>
      </c>
    </row>
    <row r="86" spans="1:5" ht="93" customHeight="1" x14ac:dyDescent="0.25">
      <c r="A86" s="20" t="s">
        <v>123</v>
      </c>
      <c r="B86" s="13" t="s">
        <v>124</v>
      </c>
      <c r="C86" s="30">
        <v>17046360</v>
      </c>
      <c r="D86" s="30">
        <v>17046360</v>
      </c>
      <c r="E86" s="30">
        <v>17046360</v>
      </c>
    </row>
    <row r="87" spans="1:5" ht="82.5" x14ac:dyDescent="0.25">
      <c r="A87" s="20" t="s">
        <v>93</v>
      </c>
      <c r="B87" s="1" t="s">
        <v>103</v>
      </c>
      <c r="C87" s="30">
        <v>12495</v>
      </c>
      <c r="D87" s="30">
        <v>11106</v>
      </c>
      <c r="E87" s="30">
        <v>11106</v>
      </c>
    </row>
    <row r="88" spans="1:5" ht="85.5" customHeight="1" x14ac:dyDescent="0.25">
      <c r="A88" s="42" t="s">
        <v>114</v>
      </c>
      <c r="B88" s="43" t="s">
        <v>104</v>
      </c>
      <c r="C88" s="44">
        <v>14869050</v>
      </c>
      <c r="D88" s="44">
        <v>14869050</v>
      </c>
      <c r="E88" s="44">
        <v>14869050</v>
      </c>
    </row>
    <row r="89" spans="1:5" ht="69" customHeight="1" x14ac:dyDescent="0.25">
      <c r="A89" s="23" t="s">
        <v>125</v>
      </c>
      <c r="B89" s="52" t="s">
        <v>126</v>
      </c>
      <c r="C89" s="40">
        <v>840508</v>
      </c>
      <c r="D89" s="40">
        <v>870564</v>
      </c>
      <c r="E89" s="40">
        <v>902086</v>
      </c>
    </row>
    <row r="90" spans="1:5" ht="51" customHeight="1" x14ac:dyDescent="0.25">
      <c r="A90" s="45" t="s">
        <v>94</v>
      </c>
      <c r="B90" s="46" t="s">
        <v>105</v>
      </c>
      <c r="C90" s="11">
        <v>1490622</v>
      </c>
      <c r="D90" s="11">
        <v>1490622</v>
      </c>
      <c r="E90" s="11">
        <v>1490622</v>
      </c>
    </row>
    <row r="91" spans="1:5" ht="51" customHeight="1" x14ac:dyDescent="0.25">
      <c r="A91" s="23" t="s">
        <v>136</v>
      </c>
      <c r="B91" s="54" t="s">
        <v>100</v>
      </c>
      <c r="C91" s="40">
        <v>2276349</v>
      </c>
      <c r="D91" s="40">
        <v>2391123</v>
      </c>
      <c r="E91" s="40">
        <v>2486767</v>
      </c>
    </row>
    <row r="92" spans="1:5" ht="100.5" customHeight="1" x14ac:dyDescent="0.25">
      <c r="A92" s="23" t="s">
        <v>128</v>
      </c>
      <c r="B92" s="53" t="s">
        <v>129</v>
      </c>
      <c r="C92" s="11">
        <v>353579</v>
      </c>
      <c r="D92" s="11">
        <v>353579</v>
      </c>
      <c r="E92" s="11">
        <v>353579</v>
      </c>
    </row>
    <row r="93" spans="1:5" ht="16.5" x14ac:dyDescent="0.25">
      <c r="A93" s="24" t="s">
        <v>79</v>
      </c>
      <c r="B93" s="47" t="s">
        <v>80</v>
      </c>
      <c r="C93" s="28">
        <f>C95</f>
        <v>26091000</v>
      </c>
      <c r="D93" s="28">
        <f t="shared" ref="D93:E93" si="10">D95</f>
        <v>26091000</v>
      </c>
      <c r="E93" s="28">
        <f t="shared" si="10"/>
        <v>26091000</v>
      </c>
    </row>
    <row r="94" spans="1:5" ht="51" hidden="1" customHeight="1" x14ac:dyDescent="0.25">
      <c r="A94" s="17" t="s">
        <v>77</v>
      </c>
      <c r="B94" s="8" t="s">
        <v>78</v>
      </c>
      <c r="C94" s="11"/>
      <c r="D94" s="11"/>
      <c r="E94" s="11"/>
    </row>
    <row r="95" spans="1:5" ht="135" customHeight="1" x14ac:dyDescent="0.25">
      <c r="A95" s="17" t="s">
        <v>115</v>
      </c>
      <c r="B95" s="8" t="s">
        <v>106</v>
      </c>
      <c r="C95" s="11">
        <v>26091000</v>
      </c>
      <c r="D95" s="11">
        <v>26091000</v>
      </c>
      <c r="E95" s="11">
        <v>26091000</v>
      </c>
    </row>
    <row r="96" spans="1:5" ht="26.25" hidden="1" customHeight="1" x14ac:dyDescent="0.25">
      <c r="A96" s="24" t="s">
        <v>144</v>
      </c>
      <c r="B96" s="55" t="s">
        <v>145</v>
      </c>
      <c r="C96" s="28">
        <f>SUM(C97:C98)</f>
        <v>0</v>
      </c>
      <c r="D96" s="28">
        <f t="shared" ref="D96:E96" si="11">D98</f>
        <v>0</v>
      </c>
      <c r="E96" s="28">
        <f t="shared" si="11"/>
        <v>0</v>
      </c>
    </row>
    <row r="97" spans="1:5" ht="68.25" hidden="1" customHeight="1" x14ac:dyDescent="0.25">
      <c r="A97" s="17" t="s">
        <v>146</v>
      </c>
      <c r="B97" s="57" t="s">
        <v>151</v>
      </c>
      <c r="C97" s="11"/>
      <c r="D97" s="11">
        <v>0</v>
      </c>
      <c r="E97" s="11">
        <v>0</v>
      </c>
    </row>
    <row r="98" spans="1:5" ht="36.75" hidden="1" customHeight="1" x14ac:dyDescent="0.25">
      <c r="A98" s="17" t="s">
        <v>153</v>
      </c>
      <c r="B98" s="8" t="s">
        <v>152</v>
      </c>
      <c r="C98" s="11"/>
      <c r="D98" s="11">
        <v>0</v>
      </c>
      <c r="E98" s="11">
        <v>0</v>
      </c>
    </row>
    <row r="99" spans="1:5" ht="30.75" customHeight="1" x14ac:dyDescent="0.25">
      <c r="A99" s="67" t="s">
        <v>37</v>
      </c>
      <c r="B99" s="67"/>
      <c r="C99" s="28">
        <f>SUM(C40,C7)</f>
        <v>1172891396.1900001</v>
      </c>
      <c r="D99" s="28">
        <f>SUM(D40,D7)</f>
        <v>1213888824.03</v>
      </c>
      <c r="E99" s="28">
        <f>SUM(E40,E7)</f>
        <v>1227942174.8800001</v>
      </c>
    </row>
  </sheetData>
  <mergeCells count="5">
    <mergeCell ref="D1:E1"/>
    <mergeCell ref="A99:B99"/>
    <mergeCell ref="A2:C2"/>
    <mergeCell ref="A4:E4"/>
    <mergeCell ref="A3:E3"/>
  </mergeCells>
  <pageMargins left="0.74803149606299213" right="0.27559055118110237" top="0.28000000000000003" bottom="0.2" header="0.24" footer="0.2"/>
  <pageSetup paperSize="9" scale="66"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noot-n</cp:lastModifiedBy>
  <cp:lastPrinted>2022-11-10T06:52:00Z</cp:lastPrinted>
  <dcterms:created xsi:type="dcterms:W3CDTF">2018-10-31T05:47:16Z</dcterms:created>
  <dcterms:modified xsi:type="dcterms:W3CDTF">2022-12-14T04:38:34Z</dcterms:modified>
</cp:coreProperties>
</file>