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2\Уточнение 4\Решение 421-НПА\"/>
    </mc:Choice>
  </mc:AlternateContent>
  <bookViews>
    <workbookView xWindow="120" yWindow="465" windowWidth="19440" windowHeight="1089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D41" i="1" l="1"/>
  <c r="E41" i="1"/>
  <c r="C58" i="1" l="1"/>
  <c r="C101" i="1" l="1"/>
  <c r="C42" i="1" l="1"/>
  <c r="C41" i="1" s="1"/>
  <c r="C32" i="1" l="1"/>
  <c r="C29" i="1"/>
  <c r="C27" i="1"/>
  <c r="D98" i="1" l="1"/>
  <c r="E98" i="1"/>
  <c r="C98" i="1"/>
  <c r="D101" i="1"/>
  <c r="E101" i="1"/>
  <c r="C51" i="1" l="1"/>
  <c r="E29" i="1" l="1"/>
  <c r="D74" i="1" l="1"/>
  <c r="D69" i="1" s="1"/>
  <c r="E74" i="1"/>
  <c r="E69" i="1" s="1"/>
  <c r="C74" i="1"/>
  <c r="C69" i="1" s="1"/>
  <c r="D58" i="1"/>
  <c r="D51" i="1" s="1"/>
  <c r="E58" i="1"/>
  <c r="E51" i="1" s="1"/>
  <c r="D35" i="1" l="1"/>
  <c r="E35" i="1"/>
  <c r="D32" i="1"/>
  <c r="E32" i="1"/>
  <c r="D29" i="1"/>
  <c r="D27" i="1"/>
  <c r="E27" i="1"/>
  <c r="D22" i="1"/>
  <c r="E22" i="1"/>
  <c r="D20" i="1"/>
  <c r="E20" i="1"/>
  <c r="D17" i="1"/>
  <c r="E17" i="1"/>
  <c r="D13" i="1"/>
  <c r="E13" i="1"/>
  <c r="D11" i="1"/>
  <c r="E11" i="1"/>
  <c r="D9" i="1"/>
  <c r="E9" i="1"/>
  <c r="E8" i="1" l="1"/>
  <c r="D8" i="1"/>
  <c r="D46" i="1"/>
  <c r="D44" i="1" s="1"/>
  <c r="D45" i="1" s="1"/>
  <c r="E46" i="1"/>
  <c r="E44" i="1" s="1"/>
  <c r="E45" i="1" s="1"/>
  <c r="C13" i="1" l="1"/>
  <c r="D104" i="1" l="1"/>
  <c r="E104" i="1"/>
  <c r="C46" i="1" l="1"/>
  <c r="C44" i="1" s="1"/>
  <c r="C45" i="1" s="1"/>
  <c r="C17" i="1" l="1"/>
  <c r="C9" i="1" l="1"/>
  <c r="C8" i="1" s="1"/>
  <c r="C11" i="1"/>
  <c r="C22" i="1"/>
  <c r="C104" i="1" l="1"/>
</calcChain>
</file>

<file path=xl/sharedStrings.xml><?xml version="1.0" encoding="utf-8"?>
<sst xmlns="http://schemas.openxmlformats.org/spreadsheetml/2006/main" count="192" uniqueCount="167">
  <si>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</si>
  <si>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</si>
  <si>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</si>
  <si>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</si>
  <si>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</si>
  <si>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</si>
  <si>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</si>
  <si>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</si>
  <si>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</si>
  <si>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</si>
  <si>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</si>
  <si>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</si>
  <si>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</si>
  <si>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</si>
  <si>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</si>
  <si>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</si>
  <si>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</si>
  <si>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</si>
  <si>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</si>
  <si>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</si>
  <si>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</si>
  <si>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</si>
  <si>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</si>
  <si>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</si>
  <si>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</si>
  <si>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</si>
  <si>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</si>
  <si>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</si>
  <si>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</si>
  <si>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</si>
  <si>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</si>
  <si>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</si>
  <si>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</si>
  <si>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</si>
  <si>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</si>
  <si>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</si>
  <si>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</si>
  <si>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</si>
  <si>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</si>
  <si>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</si>
  <si>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</si>
  <si>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</si>
  <si>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</si>
  <si>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</si>
  <si>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</si>
  <si>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</si>
  <si>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</si>
  <si>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</si>
  <si>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</si>
  <si>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</si>
  <si>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</si>
  <si>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</si>
  <si>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</si>
  <si>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</si>
  <si>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</si>
  <si>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</si>
  <si>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</si>
  <si>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</si>
  <si>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</si>
  <si>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</si>
  <si>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</si>
  <si>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</si>
  <si>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</si>
  <si>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</si>
  <si>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</si>
  <si>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</si>
  <si>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</si>
  <si>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</si>
  <si>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</si>
  <si>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</si>
  <si>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</si>
  <si>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</si>
  <si>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</si>
  <si>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</si>
  <si>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</si>
  <si>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</si>
  <si>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</si>
  <si>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</si>
  <si>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</si>
  <si>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</si>
  <si>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</si>
  <si>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</si>
  <si>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</si>
  <si>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</si>
  <si>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</si>
  <si>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</si>
  <si>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</si>
  <si>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</si>
  <si>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</si>
  <si>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</si>
  <si>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</si>
  <si>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</si>
  <si>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</si>
  <si>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</si>
  <si>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</si>
  <si>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</si>
  <si>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</si>
  <si>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</si>
  <si>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</si>
  <si>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</si>
  <si>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</si>
  <si>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</si>
  <si>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</si>
  <si>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</si>
  <si>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</si>
  <si>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</si>
  <si>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</si>
  <si>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</si>
  <si>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</si>
  <si>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</si>
  <si>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</si>
  <si>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</si>
  <si>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</si>
  <si>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</si>
  <si>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</si>
  <si>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</si>
  <si>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</si>
  <si>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доходов  бюджета Чугуевского муниципального округа на 2022 год и плановый период 2023 и 2024 годов</t>
  </si>
  <si>
    <t>2024 год</t>
  </si>
  <si>
    <t>2 02 19999 14 0000 150</t>
  </si>
  <si>
    <t xml:space="preserve">Прочие дотации бюджетам муниципальных округов
</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</si>
  <si>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</si>
  <si>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</si>
  <si>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</si>
  <si>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</si>
  <si>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</si>
  <si>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</si>
  <si>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</si>
  <si>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</si>
  <si>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</si>
  <si>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</si>
  <si>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</si>
  <si>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</si>
  <si>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</si>
  <si>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</si>
  <si>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</si>
  <si>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</si>
  <si>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</si>
  <si>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</si>
  <si>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</si>
  <si>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</si>
  <si>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</si>
  <si>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</si>
  <si>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</si>
  <si>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</si>
  <si>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</si>
  <si>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</si>
  <si>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</si>
  <si>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</si>
  <si>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Приложение 3
к решению Думы Чугуевского 
муниципального округа
от 14.12.2021  № 297-НПА</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</si>
  <si>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</si>
  <si>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</si>
  <si>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</si>
  <si>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</si>
  <si>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</si>
  <si>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1 17 15020 14 0000 150</t>
  </si>
  <si>
    <t>Инициативные платежи, зачисляемые в бюджеты муниципальных округов</t>
  </si>
  <si>
    <t>Инициативные платежи</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</si>
  <si>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</si>
  <si>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</si>
  <si>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</si>
  <si>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Субсидии, за исключением субсидий на софинансирование капитальных вложений в объект государственной (муниципальной) собственности (средства резервного фонда Правительства Приморского края по ликвидации чрезвычайных ситуаций природного и техногенного характера)</t>
  </si>
  <si>
    <t>1 17 00000 00 0000 000</t>
  </si>
  <si>
    <t>1 14 13000 00 0000 410</t>
  </si>
  <si>
    <t>ПРОЧИЕ НЕНАЛОГОВЫЕ ДОХОДЫ</t>
  </si>
  <si>
    <t>1 17 15000 00 0000 150</t>
  </si>
  <si>
    <t>Приложение 2
к  решению Думы Чугуевского 
муниципального округа
от 21.11.2022 № 421-НПА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</si>
</sst>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5">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1" fillId="0" borderId="0" xfId="0" applyFont="1" applyAlignment="1">
      <alignment horizontal="left" vertical="top" wrapText="1" indent="50"/>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4"/>
  <sheetViews>
    <sheetView tabSelected="1" view="pageBreakPreview" zoomScaleNormal="100" zoomScaleSheetLayoutView="100" workbookViewId="0">
      <selection activeCell="D7" sqref="D7"/>
    </sheetView>
  </sheetViews>
  <sheetFormatPr defaultRowHeight="15" x14ac:dyDescent="0.25"/>
  <cols>
    <col min="1" max="1" width="27.85546875" style="23" customWidth="1"/>
    <col min="2" max="2" width="50.28515625" style="4" customWidth="1"/>
    <col min="3" max="3" width="19.7109375" style="32" customWidth="1"/>
    <col min="4" max="4" width="19.5703125" style="32" customWidth="1"/>
    <col min="5" max="5" width="20.28515625" style="32" customWidth="1"/>
    <col min="6" max="6" width="0.28515625" style="4" customWidth="1"/>
    <col min="7" max="16384" width="9.140625" style="4"/>
  </cols>
  <sheetData>
    <row r="1" spans="1:6" ht="81.75" customHeight="1" x14ac:dyDescent="0.25">
      <c r="D1" s="60" t="s">
        <v>166</v>
      </c>
      <c r="E1" s="60"/>
    </row>
    <row r="2" spans="1:6" ht="78.75" customHeight="1" x14ac:dyDescent="0.25">
      <c r="A2" s="63"/>
      <c r="B2" s="63"/>
      <c r="C2" s="63"/>
      <c r="D2" s="60" t="s">
        <v>149</v>
      </c>
      <c r="E2" s="60"/>
    </row>
    <row r="3" spans="1:6" ht="13.5" customHeight="1" x14ac:dyDescent="0.25">
      <c r="A3" s="62"/>
      <c r="B3" s="62"/>
      <c r="C3" s="62"/>
      <c r="D3" s="3"/>
      <c r="E3" s="4"/>
    </row>
    <row r="4" spans="1:6" ht="16.5" x14ac:dyDescent="0.25">
      <c r="A4" s="64" t="s">
        <v>0</v>
      </c>
      <c r="B4" s="64"/>
      <c r="C4" s="64"/>
      <c r="D4" s="64"/>
      <c r="E4" s="64"/>
    </row>
    <row r="5" spans="1:6" ht="16.5" customHeight="1" x14ac:dyDescent="0.25">
      <c r="A5" s="64" t="s">
        <v>117</v>
      </c>
      <c r="B5" s="64"/>
      <c r="C5" s="64"/>
      <c r="D5" s="64"/>
      <c r="E5" s="64"/>
    </row>
    <row r="6" spans="1:6" ht="16.5" x14ac:dyDescent="0.25">
      <c r="A6" s="15"/>
      <c r="B6" s="1"/>
      <c r="C6" s="27"/>
      <c r="D6" s="27"/>
      <c r="E6" s="27" t="s">
        <v>75</v>
      </c>
    </row>
    <row r="7" spans="1:6" ht="49.5" x14ac:dyDescent="0.25">
      <c r="A7" s="2" t="s">
        <v>1</v>
      </c>
      <c r="B7" s="5" t="s">
        <v>44</v>
      </c>
      <c r="C7" s="42" t="s">
        <v>99</v>
      </c>
      <c r="D7" s="42" t="s">
        <v>100</v>
      </c>
      <c r="E7" s="42" t="s">
        <v>118</v>
      </c>
    </row>
    <row r="8" spans="1:6" ht="33" x14ac:dyDescent="0.25">
      <c r="A8" s="16" t="s">
        <v>2</v>
      </c>
      <c r="B8" s="6" t="s">
        <v>3</v>
      </c>
      <c r="C8" s="28">
        <f>SUM(C9,C11,C13,C17,C20,C22,C27,C29,C32,C35,C41)</f>
        <v>506299455.63999999</v>
      </c>
      <c r="D8" s="28">
        <f t="shared" ref="D8:E8" si="0">SUM(D9,D11,D13,D17,D20,D22,D27,D29,D32,D35,D41)</f>
        <v>518299000</v>
      </c>
      <c r="E8" s="28">
        <f t="shared" si="0"/>
        <v>549427000</v>
      </c>
      <c r="F8" s="10"/>
    </row>
    <row r="9" spans="1:6" ht="16.5" x14ac:dyDescent="0.25">
      <c r="A9" s="2" t="s">
        <v>4</v>
      </c>
      <c r="B9" s="33" t="s">
        <v>5</v>
      </c>
      <c r="C9" s="26">
        <f>SUM(C10)</f>
        <v>349000000</v>
      </c>
      <c r="D9" s="26">
        <f t="shared" ref="D9:E9" si="1">SUM(D10)</f>
        <v>372000000</v>
      </c>
      <c r="E9" s="26">
        <f t="shared" si="1"/>
        <v>397000000</v>
      </c>
    </row>
    <row r="10" spans="1:6" ht="16.5" x14ac:dyDescent="0.25">
      <c r="A10" s="2" t="s">
        <v>6</v>
      </c>
      <c r="B10" s="33" t="s">
        <v>7</v>
      </c>
      <c r="C10" s="26">
        <v>349000000</v>
      </c>
      <c r="D10" s="26">
        <v>372000000</v>
      </c>
      <c r="E10" s="26">
        <v>397000000</v>
      </c>
    </row>
    <row r="11" spans="1:6" ht="49.5" x14ac:dyDescent="0.25">
      <c r="A11" s="2" t="s">
        <v>8</v>
      </c>
      <c r="B11" s="33" t="s">
        <v>9</v>
      </c>
      <c r="C11" s="26">
        <f>SUM(C12)</f>
        <v>33710130</v>
      </c>
      <c r="D11" s="26">
        <f t="shared" ref="D11:E11" si="2">SUM(D12)</f>
        <v>31643060</v>
      </c>
      <c r="E11" s="26">
        <f t="shared" si="2"/>
        <v>34490940</v>
      </c>
    </row>
    <row r="12" spans="1:6" ht="49.5" x14ac:dyDescent="0.25">
      <c r="A12" s="2" t="s">
        <v>10</v>
      </c>
      <c r="B12" s="33" t="s">
        <v>11</v>
      </c>
      <c r="C12" s="26">
        <v>33710130</v>
      </c>
      <c r="D12" s="26">
        <v>31643060</v>
      </c>
      <c r="E12" s="26">
        <v>34490940</v>
      </c>
    </row>
    <row r="13" spans="1:6" ht="16.5" x14ac:dyDescent="0.25">
      <c r="A13" s="2" t="s">
        <v>12</v>
      </c>
      <c r="B13" s="33" t="s">
        <v>13</v>
      </c>
      <c r="C13" s="26">
        <f>SUM(C14:C16)</f>
        <v>40400000</v>
      </c>
      <c r="D13" s="26">
        <f>SUM(D14:D16)</f>
        <v>42400000</v>
      </c>
      <c r="E13" s="26">
        <f>SUM(E14:E16)</f>
        <v>43800000</v>
      </c>
    </row>
    <row r="14" spans="1:6" ht="35.25" customHeight="1" x14ac:dyDescent="0.25">
      <c r="A14" s="2" t="s">
        <v>83</v>
      </c>
      <c r="B14" s="33" t="s">
        <v>84</v>
      </c>
      <c r="C14" s="26">
        <v>33000000</v>
      </c>
      <c r="D14" s="26">
        <v>29600000</v>
      </c>
      <c r="E14" s="26">
        <v>30500000</v>
      </c>
    </row>
    <row r="15" spans="1:6" ht="16.5" x14ac:dyDescent="0.25">
      <c r="A15" s="2" t="s">
        <v>14</v>
      </c>
      <c r="B15" s="33" t="s">
        <v>15</v>
      </c>
      <c r="C15" s="26">
        <v>400000</v>
      </c>
      <c r="D15" s="26">
        <v>2800000</v>
      </c>
      <c r="E15" s="26">
        <v>2800000</v>
      </c>
    </row>
    <row r="16" spans="1:6" ht="32.25" customHeight="1" x14ac:dyDescent="0.25">
      <c r="A16" s="2" t="s">
        <v>16</v>
      </c>
      <c r="B16" s="34" t="s">
        <v>17</v>
      </c>
      <c r="C16" s="26">
        <v>7000000</v>
      </c>
      <c r="D16" s="26">
        <v>10000000</v>
      </c>
      <c r="E16" s="26">
        <v>10500000</v>
      </c>
    </row>
    <row r="17" spans="1:5" ht="16.5" x14ac:dyDescent="0.25">
      <c r="A17" s="2" t="s">
        <v>46</v>
      </c>
      <c r="B17" s="34" t="s">
        <v>45</v>
      </c>
      <c r="C17" s="26">
        <f>SUM(C18:C19)</f>
        <v>18600000</v>
      </c>
      <c r="D17" s="26">
        <f t="shared" ref="D17:E17" si="3">SUM(D18:D19)</f>
        <v>19760000</v>
      </c>
      <c r="E17" s="26">
        <f t="shared" si="3"/>
        <v>21000000</v>
      </c>
    </row>
    <row r="18" spans="1:5" ht="16.5" x14ac:dyDescent="0.25">
      <c r="A18" s="2" t="s">
        <v>47</v>
      </c>
      <c r="B18" s="34" t="s">
        <v>48</v>
      </c>
      <c r="C18" s="26">
        <v>6600000</v>
      </c>
      <c r="D18" s="26">
        <v>7260000</v>
      </c>
      <c r="E18" s="26">
        <v>8000000</v>
      </c>
    </row>
    <row r="19" spans="1:5" ht="16.5" x14ac:dyDescent="0.25">
      <c r="A19" s="2" t="s">
        <v>49</v>
      </c>
      <c r="B19" s="34" t="s">
        <v>50</v>
      </c>
      <c r="C19" s="26">
        <v>12000000</v>
      </c>
      <c r="D19" s="26">
        <v>12500000</v>
      </c>
      <c r="E19" s="26">
        <v>13000000</v>
      </c>
    </row>
    <row r="20" spans="1:5" ht="16.5" x14ac:dyDescent="0.25">
      <c r="A20" s="2" t="s">
        <v>18</v>
      </c>
      <c r="B20" s="33" t="s">
        <v>19</v>
      </c>
      <c r="C20" s="26">
        <v>2517250</v>
      </c>
      <c r="D20" s="26">
        <f t="shared" ref="D20:E20" si="4">SUM(D21)</f>
        <v>1850000</v>
      </c>
      <c r="E20" s="26">
        <f t="shared" si="4"/>
        <v>1850000</v>
      </c>
    </row>
    <row r="21" spans="1:5" ht="49.5" x14ac:dyDescent="0.25">
      <c r="A21" s="2" t="s">
        <v>52</v>
      </c>
      <c r="B21" s="33" t="s">
        <v>51</v>
      </c>
      <c r="C21" s="26">
        <v>2517250</v>
      </c>
      <c r="D21" s="26">
        <v>1850000</v>
      </c>
      <c r="E21" s="26">
        <v>1850000</v>
      </c>
    </row>
    <row r="22" spans="1:5" ht="66" customHeight="1" x14ac:dyDescent="0.25">
      <c r="A22" s="2" t="s">
        <v>20</v>
      </c>
      <c r="B22" s="33" t="s">
        <v>21</v>
      </c>
      <c r="C22" s="26">
        <f>SUM(C23:C26)</f>
        <v>31650000</v>
      </c>
      <c r="D22" s="26">
        <f t="shared" ref="D22:E22" si="5">SUM(D23:D26)</f>
        <v>29880000</v>
      </c>
      <c r="E22" s="26">
        <f t="shared" si="5"/>
        <v>30080000</v>
      </c>
    </row>
    <row r="23" spans="1:5" ht="101.25" customHeight="1" x14ac:dyDescent="0.25">
      <c r="A23" s="2" t="s">
        <v>22</v>
      </c>
      <c r="B23" s="33" t="s">
        <v>53</v>
      </c>
      <c r="C23" s="26">
        <v>17000000</v>
      </c>
      <c r="D23" s="26">
        <v>16000000</v>
      </c>
      <c r="E23" s="26">
        <v>16000000</v>
      </c>
    </row>
    <row r="24" spans="1:5" ht="120" customHeight="1" x14ac:dyDescent="0.25">
      <c r="A24" s="2" t="s">
        <v>23</v>
      </c>
      <c r="B24" s="35" t="s">
        <v>54</v>
      </c>
      <c r="C24" s="26">
        <v>100000</v>
      </c>
      <c r="D24" s="26">
        <v>100000</v>
      </c>
      <c r="E24" s="26">
        <v>100000</v>
      </c>
    </row>
    <row r="25" spans="1:5" ht="66" x14ac:dyDescent="0.25">
      <c r="A25" s="2" t="s">
        <v>56</v>
      </c>
      <c r="B25" s="33" t="s">
        <v>55</v>
      </c>
      <c r="C25" s="26">
        <v>9100000</v>
      </c>
      <c r="D25" s="26">
        <v>8100000</v>
      </c>
      <c r="E25" s="26">
        <v>8100000</v>
      </c>
    </row>
    <row r="26" spans="1:5" ht="119.25" customHeight="1" x14ac:dyDescent="0.25">
      <c r="A26" s="2" t="s">
        <v>57</v>
      </c>
      <c r="B26" s="33" t="s">
        <v>58</v>
      </c>
      <c r="C26" s="26">
        <v>5450000</v>
      </c>
      <c r="D26" s="26">
        <v>5680000</v>
      </c>
      <c r="E26" s="26">
        <v>5880000</v>
      </c>
    </row>
    <row r="27" spans="1:5" ht="33" x14ac:dyDescent="0.25">
      <c r="A27" s="2" t="s">
        <v>24</v>
      </c>
      <c r="B27" s="33" t="s">
        <v>25</v>
      </c>
      <c r="C27" s="26">
        <f>C28</f>
        <v>200000</v>
      </c>
      <c r="D27" s="26">
        <f t="shared" ref="D27:E27" si="6">SUM(D28)</f>
        <v>450000</v>
      </c>
      <c r="E27" s="26">
        <f t="shared" si="6"/>
        <v>450000</v>
      </c>
    </row>
    <row r="28" spans="1:5" ht="33" x14ac:dyDescent="0.25">
      <c r="A28" s="2" t="s">
        <v>59</v>
      </c>
      <c r="B28" s="33" t="s">
        <v>26</v>
      </c>
      <c r="C28" s="26">
        <v>200000</v>
      </c>
      <c r="D28" s="26">
        <v>450000</v>
      </c>
      <c r="E28" s="26">
        <v>450000</v>
      </c>
    </row>
    <row r="29" spans="1:5" ht="40.5" customHeight="1" x14ac:dyDescent="0.25">
      <c r="A29" s="2" t="s">
        <v>27</v>
      </c>
      <c r="B29" s="33" t="s">
        <v>60</v>
      </c>
      <c r="C29" s="26">
        <f>SUM(C30+C31)</f>
        <v>13365870</v>
      </c>
      <c r="D29" s="26">
        <f t="shared" ref="D29" si="7">SUM(D30)</f>
        <v>15115940</v>
      </c>
      <c r="E29" s="26">
        <f>SUM(E30)</f>
        <v>15456060</v>
      </c>
    </row>
    <row r="30" spans="1:5" ht="21" customHeight="1" x14ac:dyDescent="0.25">
      <c r="A30" s="2" t="s">
        <v>28</v>
      </c>
      <c r="B30" s="36" t="s">
        <v>61</v>
      </c>
      <c r="C30" s="26">
        <v>11965870</v>
      </c>
      <c r="D30" s="26">
        <v>15115940</v>
      </c>
      <c r="E30" s="26">
        <v>15456060</v>
      </c>
    </row>
    <row r="31" spans="1:5" ht="21" customHeight="1" x14ac:dyDescent="0.25">
      <c r="A31" s="2" t="s">
        <v>153</v>
      </c>
      <c r="B31" s="36" t="s">
        <v>154</v>
      </c>
      <c r="C31" s="26">
        <v>1400000</v>
      </c>
      <c r="D31" s="26">
        <v>0</v>
      </c>
      <c r="E31" s="26">
        <v>0</v>
      </c>
    </row>
    <row r="32" spans="1:5" ht="33.75" customHeight="1" x14ac:dyDescent="0.25">
      <c r="A32" s="2" t="s">
        <v>29</v>
      </c>
      <c r="B32" s="33" t="s">
        <v>62</v>
      </c>
      <c r="C32" s="26">
        <f>SUM(C33:C34)</f>
        <v>9862000</v>
      </c>
      <c r="D32" s="26">
        <f t="shared" ref="D32:E32" si="8">SUM(D33)</f>
        <v>3500000</v>
      </c>
      <c r="E32" s="26">
        <f t="shared" si="8"/>
        <v>3500000</v>
      </c>
    </row>
    <row r="33" spans="1:6" ht="51" customHeight="1" x14ac:dyDescent="0.25">
      <c r="A33" s="2" t="s">
        <v>63</v>
      </c>
      <c r="B33" s="33" t="s">
        <v>64</v>
      </c>
      <c r="C33" s="26">
        <v>6530000</v>
      </c>
      <c r="D33" s="26">
        <v>3500000</v>
      </c>
      <c r="E33" s="26">
        <v>3500000</v>
      </c>
    </row>
    <row r="34" spans="1:6" ht="56.25" customHeight="1" x14ac:dyDescent="0.25">
      <c r="A34" s="2" t="s">
        <v>163</v>
      </c>
      <c r="B34" s="33" t="s">
        <v>144</v>
      </c>
      <c r="C34" s="26">
        <v>3332000</v>
      </c>
      <c r="D34" s="26">
        <v>0</v>
      </c>
      <c r="E34" s="26">
        <v>0</v>
      </c>
      <c r="F34" s="4">
        <v>0</v>
      </c>
    </row>
    <row r="35" spans="1:6" ht="33" x14ac:dyDescent="0.25">
      <c r="A35" s="2" t="s">
        <v>30</v>
      </c>
      <c r="B35" s="33" t="s">
        <v>31</v>
      </c>
      <c r="C35" s="26">
        <v>6984000</v>
      </c>
      <c r="D35" s="26">
        <f t="shared" ref="D35:E35" si="9">SUM(D36:D40)</f>
        <v>1700000</v>
      </c>
      <c r="E35" s="26">
        <f t="shared" si="9"/>
        <v>1800000</v>
      </c>
    </row>
    <row r="36" spans="1:6" ht="52.5" customHeight="1" x14ac:dyDescent="0.25">
      <c r="A36" s="2" t="s">
        <v>65</v>
      </c>
      <c r="B36" s="33" t="s">
        <v>66</v>
      </c>
      <c r="C36" s="26">
        <v>650000</v>
      </c>
      <c r="D36" s="26">
        <v>730000</v>
      </c>
      <c r="E36" s="26">
        <v>790000</v>
      </c>
    </row>
    <row r="37" spans="1:6" ht="51" customHeight="1" x14ac:dyDescent="0.25">
      <c r="A37" s="2" t="s">
        <v>68</v>
      </c>
      <c r="B37" s="33" t="s">
        <v>67</v>
      </c>
      <c r="C37" s="26">
        <v>130000</v>
      </c>
      <c r="D37" s="26">
        <v>130000</v>
      </c>
      <c r="E37" s="26">
        <v>130000</v>
      </c>
    </row>
    <row r="38" spans="1:6" ht="82.5" x14ac:dyDescent="0.25">
      <c r="A38" s="2" t="s">
        <v>72</v>
      </c>
      <c r="B38" s="37" t="s">
        <v>71</v>
      </c>
      <c r="C38" s="26">
        <v>5534000</v>
      </c>
      <c r="D38" s="26">
        <v>150000</v>
      </c>
      <c r="E38" s="26">
        <v>150000</v>
      </c>
    </row>
    <row r="39" spans="1:6" ht="116.25" customHeight="1" x14ac:dyDescent="0.25">
      <c r="A39" s="2" t="s">
        <v>69</v>
      </c>
      <c r="B39" s="7" t="s">
        <v>70</v>
      </c>
      <c r="C39" s="26">
        <v>30000</v>
      </c>
      <c r="D39" s="26">
        <v>30000</v>
      </c>
      <c r="E39" s="26">
        <v>30000</v>
      </c>
    </row>
    <row r="40" spans="1:6" ht="33" x14ac:dyDescent="0.25">
      <c r="A40" s="2" t="s">
        <v>86</v>
      </c>
      <c r="B40" s="7" t="s">
        <v>85</v>
      </c>
      <c r="C40" s="26">
        <v>640000</v>
      </c>
      <c r="D40" s="26">
        <v>660000</v>
      </c>
      <c r="E40" s="26">
        <v>700000</v>
      </c>
    </row>
    <row r="41" spans="1:6" ht="16.5" x14ac:dyDescent="0.25">
      <c r="A41" s="2" t="s">
        <v>162</v>
      </c>
      <c r="B41" s="7" t="s">
        <v>164</v>
      </c>
      <c r="C41" s="26">
        <f>C42</f>
        <v>10205.64</v>
      </c>
      <c r="D41" s="26">
        <f t="shared" ref="D41:E41" si="10">D42</f>
        <v>0</v>
      </c>
      <c r="E41" s="26">
        <f t="shared" si="10"/>
        <v>0</v>
      </c>
    </row>
    <row r="42" spans="1:6" ht="16.5" x14ac:dyDescent="0.25">
      <c r="A42" s="2" t="s">
        <v>165</v>
      </c>
      <c r="B42" s="7" t="s">
        <v>157</v>
      </c>
      <c r="C42" s="26">
        <f>C43</f>
        <v>10205.64</v>
      </c>
      <c r="D42" s="26">
        <v>0</v>
      </c>
      <c r="E42" s="26">
        <v>0</v>
      </c>
    </row>
    <row r="43" spans="1:6" ht="44.25" customHeight="1" x14ac:dyDescent="0.25">
      <c r="A43" s="2" t="s">
        <v>155</v>
      </c>
      <c r="B43" s="7" t="s">
        <v>156</v>
      </c>
      <c r="C43" s="26">
        <v>10205.64</v>
      </c>
      <c r="D43" s="26">
        <v>0</v>
      </c>
      <c r="E43" s="26">
        <v>0</v>
      </c>
    </row>
    <row r="44" spans="1:6" ht="16.5" x14ac:dyDescent="0.25">
      <c r="A44" s="17" t="s">
        <v>32</v>
      </c>
      <c r="B44" s="9" t="s">
        <v>33</v>
      </c>
      <c r="C44" s="29">
        <f>C46+C51+C69+C98+C101</f>
        <v>966156093.82999992</v>
      </c>
      <c r="D44" s="29">
        <f t="shared" ref="D44:E44" si="11">D46+D51+D69+D98+D101</f>
        <v>624849899.13999999</v>
      </c>
      <c r="E44" s="29">
        <f t="shared" si="11"/>
        <v>639412912.44000006</v>
      </c>
    </row>
    <row r="45" spans="1:6" ht="49.5" x14ac:dyDescent="0.25">
      <c r="A45" s="18" t="s">
        <v>34</v>
      </c>
      <c r="B45" s="8" t="s">
        <v>35</v>
      </c>
      <c r="C45" s="11">
        <f>C44-C101</f>
        <v>965646093.82999992</v>
      </c>
      <c r="D45" s="11">
        <f t="shared" ref="D45:E45" si="12">D44-D101</f>
        <v>624849899.13999999</v>
      </c>
      <c r="E45" s="11">
        <f t="shared" si="12"/>
        <v>639412912.44000006</v>
      </c>
    </row>
    <row r="46" spans="1:6" s="40" customFormat="1" ht="33" x14ac:dyDescent="0.25">
      <c r="A46" s="25" t="s">
        <v>38</v>
      </c>
      <c r="B46" s="9" t="s">
        <v>40</v>
      </c>
      <c r="C46" s="29">
        <f>SUM(C47:C50)</f>
        <v>118977761</v>
      </c>
      <c r="D46" s="29">
        <f t="shared" ref="D46:E46" si="13">SUM(D47:D50)</f>
        <v>37915934</v>
      </c>
      <c r="E46" s="29">
        <f t="shared" si="13"/>
        <v>25186397</v>
      </c>
    </row>
    <row r="47" spans="1:6" ht="50.25" customHeight="1" x14ac:dyDescent="0.25">
      <c r="A47" s="18" t="s">
        <v>87</v>
      </c>
      <c r="B47" s="8" t="s">
        <v>96</v>
      </c>
      <c r="C47" s="11">
        <v>74882261</v>
      </c>
      <c r="D47" s="11">
        <v>37915934</v>
      </c>
      <c r="E47" s="11">
        <v>25186397</v>
      </c>
    </row>
    <row r="48" spans="1:6" ht="50.25" customHeight="1" x14ac:dyDescent="0.25">
      <c r="A48" s="18" t="s">
        <v>152</v>
      </c>
      <c r="B48" s="8" t="s">
        <v>151</v>
      </c>
      <c r="C48" s="11">
        <v>2631500</v>
      </c>
      <c r="D48" s="11">
        <v>0</v>
      </c>
      <c r="E48" s="11">
        <v>0</v>
      </c>
    </row>
    <row r="49" spans="1:5" ht="36" customHeight="1" x14ac:dyDescent="0.25">
      <c r="A49" s="49" t="s">
        <v>119</v>
      </c>
      <c r="B49" s="50" t="s">
        <v>120</v>
      </c>
      <c r="C49" s="51">
        <v>41464000</v>
      </c>
      <c r="D49" s="51">
        <v>0</v>
      </c>
      <c r="E49" s="51">
        <v>0</v>
      </c>
    </row>
    <row r="50" spans="1:5" ht="148.5" hidden="1" x14ac:dyDescent="0.25">
      <c r="A50" s="18" t="s">
        <v>82</v>
      </c>
      <c r="B50" s="8" t="s">
        <v>81</v>
      </c>
      <c r="C50" s="11"/>
      <c r="D50" s="11"/>
      <c r="E50" s="11"/>
    </row>
    <row r="51" spans="1:5" ht="51" customHeight="1" x14ac:dyDescent="0.25">
      <c r="A51" s="19" t="s">
        <v>43</v>
      </c>
      <c r="B51" s="14" t="s">
        <v>42</v>
      </c>
      <c r="C51" s="29">
        <f>SUM(C52:C58)</f>
        <v>315650363.47000003</v>
      </c>
      <c r="D51" s="29">
        <f>SUM(D53:D58)</f>
        <v>38458706.969999999</v>
      </c>
      <c r="E51" s="29">
        <f>SUM(E53:E58)</f>
        <v>41327560.950000003</v>
      </c>
    </row>
    <row r="52" spans="1:5" ht="115.5" hidden="1" x14ac:dyDescent="0.25">
      <c r="A52" s="53" t="s">
        <v>138</v>
      </c>
      <c r="B52" s="50" t="s">
        <v>139</v>
      </c>
      <c r="C52" s="51"/>
      <c r="D52" s="51">
        <v>0</v>
      </c>
      <c r="E52" s="51">
        <v>0</v>
      </c>
    </row>
    <row r="53" spans="1:5" ht="104.25" customHeight="1" x14ac:dyDescent="0.25">
      <c r="A53" s="20" t="s">
        <v>135</v>
      </c>
      <c r="B53" s="8" t="s">
        <v>136</v>
      </c>
      <c r="C53" s="11">
        <v>0</v>
      </c>
      <c r="D53" s="11">
        <v>0</v>
      </c>
      <c r="E53" s="11">
        <v>685647.7</v>
      </c>
    </row>
    <row r="54" spans="1:5" ht="53.25" customHeight="1" x14ac:dyDescent="0.25">
      <c r="A54" s="20" t="s">
        <v>88</v>
      </c>
      <c r="B54" s="8" t="s">
        <v>95</v>
      </c>
      <c r="C54" s="11">
        <v>6142500</v>
      </c>
      <c r="D54" s="11">
        <v>17999181.829999998</v>
      </c>
      <c r="E54" s="11">
        <v>19437736.719999999</v>
      </c>
    </row>
    <row r="55" spans="1:5" ht="49.5" x14ac:dyDescent="0.25">
      <c r="A55" s="20" t="s">
        <v>134</v>
      </c>
      <c r="B55" s="8" t="s">
        <v>145</v>
      </c>
      <c r="C55" s="11">
        <v>133080807.68000001</v>
      </c>
      <c r="D55" s="11">
        <v>0</v>
      </c>
      <c r="E55" s="11">
        <v>0</v>
      </c>
    </row>
    <row r="56" spans="1:5" ht="66" x14ac:dyDescent="0.25">
      <c r="A56" s="20" t="s">
        <v>134</v>
      </c>
      <c r="B56" s="8" t="s">
        <v>146</v>
      </c>
      <c r="C56" s="11">
        <v>1273913.69</v>
      </c>
      <c r="D56" s="11">
        <v>0</v>
      </c>
      <c r="E56" s="11">
        <v>0</v>
      </c>
    </row>
    <row r="57" spans="1:5" ht="51" customHeight="1" x14ac:dyDescent="0.25">
      <c r="A57" s="20" t="s">
        <v>121</v>
      </c>
      <c r="B57" s="8" t="s">
        <v>122</v>
      </c>
      <c r="C57" s="11">
        <v>6768858.3399999999</v>
      </c>
      <c r="D57" s="11">
        <v>6768858.3399999999</v>
      </c>
      <c r="E57" s="11">
        <v>7520950.7300000004</v>
      </c>
    </row>
    <row r="58" spans="1:5" ht="33" customHeight="1" x14ac:dyDescent="0.25">
      <c r="A58" s="25" t="s">
        <v>89</v>
      </c>
      <c r="B58" s="9" t="s">
        <v>97</v>
      </c>
      <c r="C58" s="29">
        <f>SUM(C60:C68)</f>
        <v>168384283.76000005</v>
      </c>
      <c r="D58" s="29">
        <f>SUM(D60:D67)</f>
        <v>13690666.800000001</v>
      </c>
      <c r="E58" s="29">
        <f>SUM(E60:E67)</f>
        <v>13683225.800000001</v>
      </c>
    </row>
    <row r="59" spans="1:5" s="52" customFormat="1" ht="20.25" customHeight="1" x14ac:dyDescent="0.25">
      <c r="A59" s="18"/>
      <c r="B59" s="8" t="s">
        <v>36</v>
      </c>
      <c r="C59" s="11"/>
      <c r="D59" s="11"/>
      <c r="E59" s="11"/>
    </row>
    <row r="60" spans="1:5" s="52" customFormat="1" ht="83.25" customHeight="1" x14ac:dyDescent="0.25">
      <c r="A60" s="53" t="s">
        <v>89</v>
      </c>
      <c r="B60" s="50" t="s">
        <v>123</v>
      </c>
      <c r="C60" s="51">
        <v>0</v>
      </c>
      <c r="D60" s="51">
        <v>168005</v>
      </c>
      <c r="E60" s="51">
        <v>168005</v>
      </c>
    </row>
    <row r="61" spans="1:5" s="52" customFormat="1" ht="84" customHeight="1" x14ac:dyDescent="0.25">
      <c r="A61" s="53" t="s">
        <v>89</v>
      </c>
      <c r="B61" s="8" t="s">
        <v>124</v>
      </c>
      <c r="C61" s="11">
        <v>2479949.9700000002</v>
      </c>
      <c r="D61" s="11">
        <v>0</v>
      </c>
      <c r="E61" s="11">
        <v>0</v>
      </c>
    </row>
    <row r="62" spans="1:5" s="52" customFormat="1" ht="66" x14ac:dyDescent="0.25">
      <c r="A62" s="53" t="s">
        <v>89</v>
      </c>
      <c r="B62" s="8" t="s">
        <v>125</v>
      </c>
      <c r="C62" s="11">
        <v>143545.20000000001</v>
      </c>
      <c r="D62" s="11">
        <v>200512</v>
      </c>
      <c r="E62" s="11">
        <v>193071</v>
      </c>
    </row>
    <row r="63" spans="1:5" s="52" customFormat="1" ht="80.25" customHeight="1" x14ac:dyDescent="0.25">
      <c r="A63" s="53" t="s">
        <v>89</v>
      </c>
      <c r="B63" s="50" t="s">
        <v>142</v>
      </c>
      <c r="C63" s="51">
        <v>115375219.18000001</v>
      </c>
      <c r="D63" s="51">
        <v>0</v>
      </c>
      <c r="E63" s="51">
        <v>0</v>
      </c>
    </row>
    <row r="64" spans="1:5" s="52" customFormat="1" ht="81.75" customHeight="1" x14ac:dyDescent="0.25">
      <c r="A64" s="53" t="s">
        <v>89</v>
      </c>
      <c r="B64" s="8" t="s">
        <v>137</v>
      </c>
      <c r="C64" s="11">
        <v>20000000</v>
      </c>
      <c r="D64" s="11">
        <v>0</v>
      </c>
      <c r="E64" s="11">
        <v>0</v>
      </c>
    </row>
    <row r="65" spans="1:5" s="52" customFormat="1" ht="81.75" customHeight="1" x14ac:dyDescent="0.25">
      <c r="A65" s="53" t="s">
        <v>89</v>
      </c>
      <c r="B65" s="8" t="s">
        <v>139</v>
      </c>
      <c r="C65" s="11">
        <v>4381490.3</v>
      </c>
      <c r="D65" s="11"/>
      <c r="E65" s="11"/>
    </row>
    <row r="66" spans="1:5" s="52" customFormat="1" ht="81.75" customHeight="1" x14ac:dyDescent="0.25">
      <c r="A66" s="53" t="s">
        <v>89</v>
      </c>
      <c r="B66" s="50" t="s">
        <v>141</v>
      </c>
      <c r="C66" s="51">
        <v>4873274.3099999996</v>
      </c>
      <c r="D66" s="11">
        <v>0</v>
      </c>
      <c r="E66" s="11">
        <v>0</v>
      </c>
    </row>
    <row r="67" spans="1:5" s="52" customFormat="1" ht="89.25" customHeight="1" x14ac:dyDescent="0.25">
      <c r="A67" s="53" t="s">
        <v>89</v>
      </c>
      <c r="B67" s="50" t="s">
        <v>126</v>
      </c>
      <c r="C67" s="11">
        <v>7048804.7999999998</v>
      </c>
      <c r="D67" s="11">
        <v>13322149.800000001</v>
      </c>
      <c r="E67" s="11">
        <v>13322149.800000001</v>
      </c>
    </row>
    <row r="68" spans="1:5" s="52" customFormat="1" ht="118.5" customHeight="1" x14ac:dyDescent="0.25">
      <c r="A68" s="53" t="s">
        <v>89</v>
      </c>
      <c r="B68" s="50" t="s">
        <v>161</v>
      </c>
      <c r="C68" s="11">
        <v>14082000</v>
      </c>
      <c r="D68" s="11">
        <v>0</v>
      </c>
      <c r="E68" s="11">
        <v>0</v>
      </c>
    </row>
    <row r="69" spans="1:5" s="40" customFormat="1" ht="37.5" customHeight="1" x14ac:dyDescent="0.25">
      <c r="A69" s="38" t="s">
        <v>39</v>
      </c>
      <c r="B69" s="39" t="s">
        <v>41</v>
      </c>
      <c r="C69" s="29">
        <f>C74+C90+C91+C92+C93+C94+C95+C97+C96</f>
        <v>504692969.35999995</v>
      </c>
      <c r="D69" s="29">
        <f t="shared" ref="D69:E69" si="14">D74+D90+D91+D92+D93+D94+D95+D97+D96</f>
        <v>522150258.17000002</v>
      </c>
      <c r="E69" s="29">
        <f t="shared" si="14"/>
        <v>548328954.49000001</v>
      </c>
    </row>
    <row r="70" spans="1:5" ht="16.5" hidden="1" x14ac:dyDescent="0.25">
      <c r="A70" s="22"/>
      <c r="B70" s="12"/>
      <c r="C70" s="30"/>
      <c r="D70" s="30"/>
      <c r="E70" s="30"/>
    </row>
    <row r="71" spans="1:5" ht="16.5" hidden="1" x14ac:dyDescent="0.25">
      <c r="A71" s="18"/>
      <c r="B71" s="8"/>
      <c r="C71" s="11"/>
      <c r="D71" s="11"/>
      <c r="E71" s="11"/>
    </row>
    <row r="72" spans="1:5" ht="16.5" hidden="1" x14ac:dyDescent="0.25">
      <c r="A72" s="18"/>
      <c r="B72" s="8"/>
      <c r="C72" s="11"/>
      <c r="D72" s="11"/>
      <c r="E72" s="11"/>
    </row>
    <row r="73" spans="1:5" ht="16.5" hidden="1" x14ac:dyDescent="0.25">
      <c r="A73" s="18"/>
      <c r="B73" s="8"/>
      <c r="C73" s="11"/>
      <c r="D73" s="11"/>
      <c r="E73" s="11"/>
    </row>
    <row r="74" spans="1:5" ht="82.5" x14ac:dyDescent="0.25">
      <c r="A74" s="25" t="s">
        <v>90</v>
      </c>
      <c r="B74" s="9" t="s">
        <v>98</v>
      </c>
      <c r="C74" s="29">
        <f>SUM(C76:C89)</f>
        <v>468853171.80999994</v>
      </c>
      <c r="D74" s="29">
        <f>SUM(D76:D89)</f>
        <v>484771111.13</v>
      </c>
      <c r="E74" s="29">
        <f>SUM(E76:E89)</f>
        <v>510844087.44999999</v>
      </c>
    </row>
    <row r="75" spans="1:5" ht="16.5" x14ac:dyDescent="0.25">
      <c r="A75" s="18"/>
      <c r="B75" s="8" t="s">
        <v>36</v>
      </c>
      <c r="C75" s="11"/>
      <c r="D75" s="11"/>
      <c r="E75" s="11"/>
    </row>
    <row r="76" spans="1:5" ht="82.5" x14ac:dyDescent="0.25">
      <c r="A76" s="21" t="s">
        <v>90</v>
      </c>
      <c r="B76" s="13" t="s">
        <v>73</v>
      </c>
      <c r="C76" s="31">
        <v>1950219</v>
      </c>
      <c r="D76" s="31">
        <v>2021924</v>
      </c>
      <c r="E76" s="31">
        <v>2096497</v>
      </c>
    </row>
    <row r="77" spans="1:5" s="58" customFormat="1" ht="115.5" x14ac:dyDescent="0.25">
      <c r="A77" s="24" t="s">
        <v>90</v>
      </c>
      <c r="B77" s="56" t="s">
        <v>76</v>
      </c>
      <c r="C77" s="41">
        <v>18186984.620000001</v>
      </c>
      <c r="D77" s="41">
        <v>22934849.719999999</v>
      </c>
      <c r="E77" s="41">
        <v>23550193.059999999</v>
      </c>
    </row>
    <row r="78" spans="1:5" ht="115.5" x14ac:dyDescent="0.25">
      <c r="A78" s="21" t="s">
        <v>90</v>
      </c>
      <c r="B78" s="13" t="s">
        <v>114</v>
      </c>
      <c r="C78" s="31">
        <v>9895900</v>
      </c>
      <c r="D78" s="31">
        <v>9395900</v>
      </c>
      <c r="E78" s="31">
        <v>9395900</v>
      </c>
    </row>
    <row r="79" spans="1:5" ht="148.5" x14ac:dyDescent="0.25">
      <c r="A79" s="21" t="s">
        <v>91</v>
      </c>
      <c r="B79" s="13" t="s">
        <v>108</v>
      </c>
      <c r="C79" s="31">
        <v>323358057</v>
      </c>
      <c r="D79" s="31">
        <v>331365090</v>
      </c>
      <c r="E79" s="31">
        <v>351090921</v>
      </c>
    </row>
    <row r="80" spans="1:5" ht="88.5" customHeight="1" x14ac:dyDescent="0.25">
      <c r="A80" s="21" t="s">
        <v>90</v>
      </c>
      <c r="B80" s="13" t="s">
        <v>74</v>
      </c>
      <c r="C80" s="31">
        <v>909860</v>
      </c>
      <c r="D80" s="31">
        <v>943655</v>
      </c>
      <c r="E80" s="31">
        <v>978802</v>
      </c>
    </row>
    <row r="81" spans="1:5" ht="16.5" hidden="1" x14ac:dyDescent="0.25">
      <c r="A81" s="21" t="s">
        <v>90</v>
      </c>
      <c r="B81" s="13"/>
      <c r="C81" s="31"/>
      <c r="D81" s="31">
        <v>0</v>
      </c>
      <c r="E81" s="31">
        <v>0</v>
      </c>
    </row>
    <row r="82" spans="1:5" ht="120" customHeight="1" x14ac:dyDescent="0.25">
      <c r="A82" s="21" t="s">
        <v>90</v>
      </c>
      <c r="B82" s="13" t="s">
        <v>109</v>
      </c>
      <c r="C82" s="31">
        <v>98295461</v>
      </c>
      <c r="D82" s="31">
        <v>98157092</v>
      </c>
      <c r="E82" s="31">
        <v>103777811</v>
      </c>
    </row>
    <row r="83" spans="1:5" ht="90.75" customHeight="1" x14ac:dyDescent="0.25">
      <c r="A83" s="21" t="s">
        <v>90</v>
      </c>
      <c r="B83" s="13" t="s">
        <v>110</v>
      </c>
      <c r="C83" s="31">
        <v>2884544.15</v>
      </c>
      <c r="D83" s="31">
        <v>3044174</v>
      </c>
      <c r="E83" s="31">
        <v>3044174</v>
      </c>
    </row>
    <row r="84" spans="1:5" ht="120.75" customHeight="1" x14ac:dyDescent="0.25">
      <c r="A84" s="24" t="s">
        <v>90</v>
      </c>
      <c r="B84" s="13" t="s">
        <v>111</v>
      </c>
      <c r="C84" s="31">
        <v>6010202.0300000003</v>
      </c>
      <c r="D84" s="31">
        <v>5460000</v>
      </c>
      <c r="E84" s="31">
        <v>5460000</v>
      </c>
    </row>
    <row r="85" spans="1:5" ht="115.5" x14ac:dyDescent="0.25">
      <c r="A85" s="21" t="s">
        <v>90</v>
      </c>
      <c r="B85" s="13" t="s">
        <v>113</v>
      </c>
      <c r="C85" s="31">
        <v>191.76</v>
      </c>
      <c r="D85" s="31">
        <v>199.44</v>
      </c>
      <c r="E85" s="31">
        <v>207.42</v>
      </c>
    </row>
    <row r="86" spans="1:5" ht="102.75" customHeight="1" x14ac:dyDescent="0.25">
      <c r="A86" s="21" t="s">
        <v>90</v>
      </c>
      <c r="B86" s="13" t="s">
        <v>102</v>
      </c>
      <c r="C86" s="31">
        <v>1158389.6100000001</v>
      </c>
      <c r="D86" s="31">
        <v>324127.09000000003</v>
      </c>
      <c r="E86" s="31">
        <v>324127.09000000003</v>
      </c>
    </row>
    <row r="87" spans="1:5" ht="79.5" customHeight="1" x14ac:dyDescent="0.25">
      <c r="A87" s="21" t="s">
        <v>90</v>
      </c>
      <c r="B87" s="13" t="s">
        <v>143</v>
      </c>
      <c r="C87" s="31">
        <v>3387.08</v>
      </c>
      <c r="D87" s="31">
        <v>3387.08</v>
      </c>
      <c r="E87" s="31">
        <v>3387.08</v>
      </c>
    </row>
    <row r="88" spans="1:5" ht="120" customHeight="1" x14ac:dyDescent="0.25">
      <c r="A88" s="21" t="s">
        <v>90</v>
      </c>
      <c r="B88" s="13" t="s">
        <v>112</v>
      </c>
      <c r="C88" s="31">
        <v>6115145.5599999996</v>
      </c>
      <c r="D88" s="31">
        <v>11086856.800000001</v>
      </c>
      <c r="E88" s="31">
        <v>11086856.800000001</v>
      </c>
    </row>
    <row r="89" spans="1:5" ht="247.5" x14ac:dyDescent="0.25">
      <c r="A89" s="24" t="s">
        <v>90</v>
      </c>
      <c r="B89" s="55" t="s">
        <v>131</v>
      </c>
      <c r="C89" s="31">
        <v>84830</v>
      </c>
      <c r="D89" s="31">
        <v>33856</v>
      </c>
      <c r="E89" s="31">
        <v>35211</v>
      </c>
    </row>
    <row r="90" spans="1:5" ht="123" customHeight="1" x14ac:dyDescent="0.25">
      <c r="A90" s="21" t="s">
        <v>92</v>
      </c>
      <c r="B90" s="13" t="s">
        <v>103</v>
      </c>
      <c r="C90" s="31">
        <v>3485607.55</v>
      </c>
      <c r="D90" s="31">
        <v>4815207</v>
      </c>
      <c r="E90" s="31">
        <v>4815207</v>
      </c>
    </row>
    <row r="91" spans="1:5" ht="93" customHeight="1" x14ac:dyDescent="0.25">
      <c r="A91" s="21" t="s">
        <v>127</v>
      </c>
      <c r="B91" s="13" t="s">
        <v>128</v>
      </c>
      <c r="C91" s="31">
        <v>15795150</v>
      </c>
      <c r="D91" s="31">
        <v>16214571.039999999</v>
      </c>
      <c r="E91" s="31">
        <v>16214571.039999999</v>
      </c>
    </row>
    <row r="92" spans="1:5" ht="82.5" x14ac:dyDescent="0.25">
      <c r="A92" s="21" t="s">
        <v>93</v>
      </c>
      <c r="B92" s="1" t="s">
        <v>104</v>
      </c>
      <c r="C92" s="31">
        <v>221777</v>
      </c>
      <c r="D92" s="31">
        <v>13150</v>
      </c>
      <c r="E92" s="31">
        <v>11689</v>
      </c>
    </row>
    <row r="93" spans="1:5" ht="85.5" customHeight="1" x14ac:dyDescent="0.25">
      <c r="A93" s="43" t="s">
        <v>115</v>
      </c>
      <c r="B93" s="44" t="s">
        <v>105</v>
      </c>
      <c r="C93" s="45">
        <v>11650100</v>
      </c>
      <c r="D93" s="45">
        <v>11650100</v>
      </c>
      <c r="E93" s="45">
        <v>11650100</v>
      </c>
    </row>
    <row r="94" spans="1:5" ht="69" customHeight="1" x14ac:dyDescent="0.25">
      <c r="A94" s="24" t="s">
        <v>129</v>
      </c>
      <c r="B94" s="54" t="s">
        <v>130</v>
      </c>
      <c r="C94" s="41">
        <v>733588</v>
      </c>
      <c r="D94" s="41">
        <v>715120</v>
      </c>
      <c r="E94" s="41">
        <v>740360</v>
      </c>
    </row>
    <row r="95" spans="1:5" ht="51" customHeight="1" x14ac:dyDescent="0.25">
      <c r="A95" s="46" t="s">
        <v>94</v>
      </c>
      <c r="B95" s="47" t="s">
        <v>106</v>
      </c>
      <c r="C95" s="11">
        <v>1503968</v>
      </c>
      <c r="D95" s="11">
        <v>1442603</v>
      </c>
      <c r="E95" s="11">
        <v>1442603</v>
      </c>
    </row>
    <row r="96" spans="1:5" ht="51" customHeight="1" x14ac:dyDescent="0.25">
      <c r="A96" s="24" t="s">
        <v>140</v>
      </c>
      <c r="B96" s="56" t="s">
        <v>101</v>
      </c>
      <c r="C96" s="41">
        <v>2096028</v>
      </c>
      <c r="D96" s="41">
        <v>2174817</v>
      </c>
      <c r="E96" s="41">
        <v>2256758</v>
      </c>
    </row>
    <row r="97" spans="1:5" ht="100.5" customHeight="1" x14ac:dyDescent="0.25">
      <c r="A97" s="24" t="s">
        <v>132</v>
      </c>
      <c r="B97" s="55" t="s">
        <v>133</v>
      </c>
      <c r="C97" s="11">
        <v>353579</v>
      </c>
      <c r="D97" s="11">
        <v>353579</v>
      </c>
      <c r="E97" s="11">
        <v>353579</v>
      </c>
    </row>
    <row r="98" spans="1:5" ht="16.5" x14ac:dyDescent="0.25">
      <c r="A98" s="25" t="s">
        <v>79</v>
      </c>
      <c r="B98" s="48" t="s">
        <v>80</v>
      </c>
      <c r="C98" s="29">
        <f>C100</f>
        <v>26325000</v>
      </c>
      <c r="D98" s="29">
        <f t="shared" ref="D98:E98" si="15">D100</f>
        <v>26325000</v>
      </c>
      <c r="E98" s="29">
        <f t="shared" si="15"/>
        <v>24570000</v>
      </c>
    </row>
    <row r="99" spans="1:5" ht="51" hidden="1" customHeight="1" x14ac:dyDescent="0.25">
      <c r="A99" s="18" t="s">
        <v>77</v>
      </c>
      <c r="B99" s="8" t="s">
        <v>78</v>
      </c>
      <c r="C99" s="11"/>
      <c r="D99" s="11"/>
      <c r="E99" s="11"/>
    </row>
    <row r="100" spans="1:5" ht="135" customHeight="1" x14ac:dyDescent="0.25">
      <c r="A100" s="18" t="s">
        <v>116</v>
      </c>
      <c r="B100" s="8" t="s">
        <v>107</v>
      </c>
      <c r="C100" s="11">
        <v>26325000</v>
      </c>
      <c r="D100" s="11">
        <v>26325000</v>
      </c>
      <c r="E100" s="11">
        <v>24570000</v>
      </c>
    </row>
    <row r="101" spans="1:5" ht="26.25" customHeight="1" x14ac:dyDescent="0.25">
      <c r="A101" s="25" t="s">
        <v>147</v>
      </c>
      <c r="B101" s="57" t="s">
        <v>148</v>
      </c>
      <c r="C101" s="29">
        <f>SUM(C102:C103)</f>
        <v>510000</v>
      </c>
      <c r="D101" s="29">
        <f t="shared" ref="D101:E101" si="16">D103</f>
        <v>0</v>
      </c>
      <c r="E101" s="29">
        <f t="shared" si="16"/>
        <v>0</v>
      </c>
    </row>
    <row r="102" spans="1:5" ht="68.25" customHeight="1" x14ac:dyDescent="0.25">
      <c r="A102" s="18" t="s">
        <v>150</v>
      </c>
      <c r="B102" s="59" t="s">
        <v>158</v>
      </c>
      <c r="C102" s="11">
        <v>7000</v>
      </c>
      <c r="D102" s="11">
        <v>0</v>
      </c>
      <c r="E102" s="11">
        <v>0</v>
      </c>
    </row>
    <row r="103" spans="1:5" ht="36.75" customHeight="1" x14ac:dyDescent="0.25">
      <c r="A103" s="18" t="s">
        <v>160</v>
      </c>
      <c r="B103" s="8" t="s">
        <v>159</v>
      </c>
      <c r="C103" s="11">
        <v>503000</v>
      </c>
      <c r="D103" s="11">
        <v>0</v>
      </c>
      <c r="E103" s="11">
        <v>0</v>
      </c>
    </row>
    <row r="104" spans="1:5" ht="30.75" customHeight="1" x14ac:dyDescent="0.25">
      <c r="A104" s="61" t="s">
        <v>37</v>
      </c>
      <c r="B104" s="61"/>
      <c r="C104" s="29">
        <f>SUM(C44,C8)</f>
        <v>1472455549.4699998</v>
      </c>
      <c r="D104" s="29">
        <f>SUM(D44,D8)</f>
        <v>1143148899.1399999</v>
      </c>
      <c r="E104" s="29">
        <f>SUM(E44,E8)</f>
        <v>1188839912.4400001</v>
      </c>
    </row>
  </sheetData>
  <mergeCells count="7">
    <mergeCell ref="D1:E1"/>
    <mergeCell ref="A104:B104"/>
    <mergeCell ref="A3:C3"/>
    <mergeCell ref="A2:C2"/>
    <mergeCell ref="A5:E5"/>
    <mergeCell ref="A4:E4"/>
    <mergeCell ref="D2:E2"/>
  </mergeCells>
  <pageMargins left="0.74803149606299213" right="0.27559055118110237" top="0.28000000000000003" bottom="0.2" header="0.24" footer="0.2"/>
  <pageSetup paperSize="9" scale="66"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АЧМО</cp:lastModifiedBy>
  <cp:lastPrinted>2022-04-12T00:50:56Z</cp:lastPrinted>
  <dcterms:created xsi:type="dcterms:W3CDTF">2018-10-31T05:47:16Z</dcterms:created>
  <dcterms:modified xsi:type="dcterms:W3CDTF">2022-11-21T00:56:47Z</dcterms:modified>
</cp:coreProperties>
</file>