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345" windowWidth="19440" windowHeight="11010"/>
  </bookViews>
  <sheets>
    <sheet name="Лист1" sheetId="1" r:id="rId1"/>
  </sheets>
  <definedNames>
    <definedName name="_xlnm._FilterDatabase" localSheetId="0" hidden="1">Лист1!$A$7:$C$7</definedName>
  </definedNames>
  <calcPr calcId="152511"/>
</workbook>
</file>

<file path=xl/calcChain.xml><?xml version="1.0" encoding="utf-8"?>
<calcChain xmlns="http://schemas.openxmlformats.org/spreadsheetml/2006/main">
  <c r="C30" i="1" l="1"/>
  <c r="C36" i="1" l="1"/>
  <c r="D36" i="1"/>
  <c r="C33" i="1"/>
  <c r="D33" i="1"/>
  <c r="D30" i="1"/>
  <c r="C28" i="1"/>
  <c r="D28" i="1"/>
  <c r="C23" i="1"/>
  <c r="C8" i="1" s="1"/>
  <c r="D23" i="1"/>
  <c r="C21" i="1"/>
  <c r="D21" i="1"/>
  <c r="C18" i="1"/>
  <c r="D18" i="1"/>
  <c r="C13" i="1"/>
  <c r="D13" i="1"/>
  <c r="C11" i="1"/>
  <c r="D11" i="1"/>
  <c r="C9" i="1"/>
  <c r="D9" i="1"/>
  <c r="D8" i="1" l="1"/>
  <c r="D94" i="1"/>
  <c r="E94" i="1"/>
  <c r="C94" i="1"/>
  <c r="D69" i="1" l="1"/>
  <c r="E69" i="1"/>
  <c r="C69" i="1"/>
  <c r="C64" i="1" l="1"/>
  <c r="C44" i="1" l="1"/>
  <c r="D98" i="1" l="1"/>
  <c r="E98" i="1"/>
  <c r="C98" i="1"/>
  <c r="E33" i="1"/>
  <c r="D55" i="1" l="1"/>
  <c r="E55" i="1"/>
  <c r="C55" i="1"/>
  <c r="C48" i="1" s="1"/>
  <c r="C42" i="1" s="1"/>
  <c r="D64" i="1" l="1"/>
  <c r="E64" i="1"/>
  <c r="D48" i="1"/>
  <c r="E36" i="1" l="1"/>
  <c r="E30" i="1"/>
  <c r="E28" i="1"/>
  <c r="E23" i="1"/>
  <c r="E21" i="1"/>
  <c r="E18" i="1"/>
  <c r="E13" i="1"/>
  <c r="E11" i="1"/>
  <c r="E9" i="1"/>
  <c r="E8" i="1" l="1"/>
  <c r="D44" i="1"/>
  <c r="D42" i="1" s="1"/>
  <c r="E44" i="1"/>
  <c r="E48" i="1"/>
  <c r="E42" i="1" l="1"/>
  <c r="D100" i="1" l="1"/>
  <c r="D43" i="1"/>
  <c r="E100" i="1"/>
  <c r="E43" i="1"/>
  <c r="C43" i="1" l="1"/>
  <c r="C100" i="1" l="1"/>
</calcChain>
</file>

<file path=xl/sharedStrings.xml><?xml version="1.0" encoding="utf-8"?>
<sst xmlns="http://schemas.openxmlformats.org/spreadsheetml/2006/main" count="184" uniqueCount="162">
  <si>
    <t>Объемы</t>
  </si>
  <si>
    <t>Код бюджетной классификации Российской Федерации</t>
  </si>
  <si>
    <t xml:space="preserve">1 00 00000 00 0000 000 </t>
  </si>
  <si>
    <t>НАЛОГОВЫЕ И НЕНАЛОГОВЫЕ ДОХОДЫ</t>
  </si>
  <si>
    <t>1 01 00000 00 0000 000</t>
  </si>
  <si>
    <t>НАЛОГИ НА ПРИБЫЛЬ, ДОХОДЫ</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</si>
  <si>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</si>
  <si>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</si>
  <si>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</si>
  <si>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</si>
  <si>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</si>
  <si>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</si>
  <si>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</si>
  <si>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</si>
  <si>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1 05 02000 02 0000 110</t>
  </si>
  <si>
    <t>Единый налог на вмененный доход для отдельных видов деятельности</t>
  </si>
  <si>
    <t>1 05 03000 01 0000 110</t>
  </si>
  <si>
    <t>Единый сельскохозяйственный налог</t>
  </si>
  <si>
    <t>1 05 04000 02 0000 110</t>
  </si>
  <si>
    <t>Налог, взимаемый в связи с применением патентной системы налогообложения</t>
  </si>
  <si>
    <t>1 08 00000 00 0000 000</t>
  </si>
  <si>
    <t>ГОСУДАРСТВЕННАЯ ПОШЛИНА</t>
  </si>
  <si>
    <t>1 11 00000 00 0000 000</t>
  </si>
  <si>
    <t>ДОХОДЫ ОТ ИСПОЛЬЗОВАНИЯ ИМУЩЕСТВА, НАХОДЯЩЕГОСЯ В ГОСУДАРСТВЕННОЙ И МУНИЦИПАЛЬНОЙ СОБСТВЕННОСТИ</t>
  </si>
  <si>
    <t>1 11 05010 00 0000 120</t>
  </si>
  <si>
    <t>1 11 05020 00 0000 120</t>
  </si>
  <si>
    <t>1 12 00000 00 0000 000</t>
  </si>
  <si>
    <t>ПЛАТЕЖИ ПРИ ПОЛЬЗОВАНИИ ПРИРОДНЫМИ РЕСУРСАМИ</t>
  </si>
  <si>
    <t>Плата за негативное воздействие на окружающую среду</t>
  </si>
  <si>
    <t>1 13 00000 00 0000 000</t>
  </si>
  <si>
    <t>1 13 01000 00 0000 130</t>
  </si>
  <si>
    <t>1 14 00000 00 0000 000</t>
  </si>
  <si>
    <t>1 16 00000 00 0000 000</t>
  </si>
  <si>
    <t>ШТРАФЫ, САНКЦИИ, ВОЗМЕЩЕНИЕ УЩЕРБА</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</si>
  <si>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</si>
  <si>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</si>
  <si>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</si>
  <si>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</si>
  <si>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в том числе:</t>
  </si>
  <si>
    <t>ВСЕГО ДОХОДОВ</t>
  </si>
  <si>
    <t>2 02 10000 00 0000 150</t>
  </si>
  <si>
    <t>2 02 30000 00 0000 150</t>
  </si>
  <si>
    <t>ДОТАЦИИ БЮДЖЕТАМ БЮДЖЕТНОЙ СИСТЕМЫ РОССИЙСКОЙФЕДЕРАЦИИ</t>
  </si>
  <si>
    <t xml:space="preserve">СУБВЕНЦИИ БЮДЖЕТАМ БЮДЖЕТНОЙ СИСТЕМЫ РОССИЙСКОЙ ФЕДЕРАЦИИ </t>
  </si>
  <si>
    <t>СУБСИДИИ БЮДЖЕТАМ БЮДЖЕТНОЙ СИСТЕМЫ РОССИЙСКОЙ ФЕДЕРАЦИИ (МЕЖБЮДЖЕТНЫЕ СУБСИДИИ)</t>
  </si>
  <si>
    <t>2 02 20000 00 0000 150</t>
  </si>
  <si>
    <t xml:space="preserve">Наименование </t>
  </si>
  <si>
    <t>НАЛОГИ НА ИМУЩЕСТВО</t>
  </si>
  <si>
    <t>1 06 00000 00 0000 000</t>
  </si>
  <si>
    <t>1 06 01000 00 0000 110</t>
  </si>
  <si>
    <t>Налог на имущество физических лиц</t>
  </si>
  <si>
    <t>1 06 06000 00 0000 110</t>
  </si>
  <si>
    <t>Земельный налог</t>
  </si>
  <si>
    <t>Государственная пошлина по делам, рассматриваемым в судах общей юрисдикции, мировыми судьями</t>
  </si>
  <si>
    <t>1 08 03000 01 0000 110</t>
  </si>
  <si>
    <t xml:space="preserve">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</si>
  <si>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</si>
  <si>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Доходы от сдачи в аренду имущества, составляющего государственную (муниципальную) казну (за исключением земельных участков)</t>
  </si>
  <si>
    <t>1 11 05070 00 0000 120</t>
  </si>
  <si>
    <t xml:space="preserve">1 11 09000 00 0000 120
</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</si>
  <si>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</si>
  <si>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1 12 01000 01 0000 120
</t>
  </si>
  <si>
    <t xml:space="preserve">ДОХОДЫ ОТ ОКАЗАНИЯ ПЛАТНЫХ УСЛУГ И КОМПЕНСАЦИИ ЗАТРАТ ГОСУДАРСТВА
</t>
  </si>
  <si>
    <t xml:space="preserve">ДОХОДЫ ОТ ПРОДАЖИ МАТЕРИАЛЬНЫХ И НЕМАТЕРИАЛЬНЫХ АКТИВОВ
</t>
  </si>
  <si>
    <t>1 14 06000 00 0000 430</t>
  </si>
  <si>
    <t>Доходы от продажи земельных участков, находящихся в государственной и муниципальной собственности</t>
  </si>
  <si>
    <t>1 16 01000 01 0000 140</t>
  </si>
  <si>
    <t xml:space="preserve">Административные штрафы, установленные Кодексом Российской Федерации об административных правонарушениях
</t>
  </si>
  <si>
    <t xml:space="preserve">Административные штрафы, установленные законами субъектов Российской Федерации об административных правонарушениях
</t>
  </si>
  <si>
    <t>1 16 02000 02 0000 140</t>
  </si>
  <si>
    <t>1 16 07090 00 0000 140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</si>
  <si>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</si>
  <si>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</si>
  <si>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Субсидии бюджетам городских округов на оснащение объектов спортивной инфраструктуры спортивно-технологическим оборудованием
</t>
  </si>
  <si>
    <t xml:space="preserve">2 02 25228 04 0000 150
</t>
  </si>
  <si>
    <t>2 02 25097 04 0000 150</t>
  </si>
  <si>
    <t xml:space="preserve">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
</t>
  </si>
  <si>
    <t xml:space="preserve">
1 16 07010 00 0000 140</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</si>
  <si>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</si>
  <si>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t>
  </si>
  <si>
    <t>(рублей)</t>
  </si>
  <si>
    <t>Субвенции бюджетам муниципальных образований Приморского края на реализацию государственных полномочий по социальной поддержке детей, оставшихся без попечения родителей и лиц, принявших на воспитание в семью детей, оставшихся без попечения родителей</t>
  </si>
  <si>
    <t>2 02 49999 04 0000 150</t>
  </si>
  <si>
    <t xml:space="preserve">Прочие межбюджетные трансферты, передаваемые бюджетам городских округов
</t>
  </si>
  <si>
    <t>2 02 40000 00 0000 150</t>
  </si>
  <si>
    <t>Иные межбюджетные трансферты</t>
  </si>
  <si>
    <t>1 05 01000 00 0000 110</t>
  </si>
  <si>
    <t xml:space="preserve">Налог, взимаемый в связи с применением упрощенной системы налогообложения
</t>
  </si>
  <si>
    <t>Платежи в целях возмещения причиненного ущерба (убытков)</t>
  </si>
  <si>
    <t>1 16 10000 00 0000 140</t>
  </si>
  <si>
    <t xml:space="preserve">2 02 15001 14 0000 150
</t>
  </si>
  <si>
    <t>2 02 25497 14 0000 150</t>
  </si>
  <si>
    <t>2 02 29999 14 0000 150</t>
  </si>
  <si>
    <t>2 02 25232 14 0000 150</t>
  </si>
  <si>
    <t>Субсидии бюджетам муниципальных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</si>
  <si>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2 02 30024 14 0000 150</t>
  </si>
  <si>
    <t xml:space="preserve">2 02 30024 14 0000 150 </t>
  </si>
  <si>
    <t>2 02 30029 14 0000 150</t>
  </si>
  <si>
    <t>2 02 35120 14 0000 150</t>
  </si>
  <si>
    <t>2 02 35260 14 0000 150</t>
  </si>
  <si>
    <t>2 02 35930 14 0000 150</t>
  </si>
  <si>
    <t xml:space="preserve">Субсидии бюджетам муниципальных округов на реализацию мероприятий по обеспечению жильем молодых семей
</t>
  </si>
  <si>
    <t xml:space="preserve">Дотации бюджетам муниципальных округов на выравнивание бюджетной обеспеченности из бюджета субъекта Российской Федерации
</t>
  </si>
  <si>
    <t>СУБВЕНЦИИ БЮДЖЕТАМ МУНИЦИПАЛЬНЫХ ОКРУГОВ НА ВЫПОЛНЕНИЕ ПЕРЕДАВАЕМЫХ ПОЛНОМОЧИЙ СУБЪЕКТОВ РОССИЙСКОЙ ФЕДЕРАЦИИ</t>
  </si>
  <si>
    <t>доходов  бюджета Чугуевского муниципального округа на 2021 год и плановый период 2022 и 2023 годов</t>
  </si>
  <si>
    <t>2021 год</t>
  </si>
  <si>
    <t>2022 год</t>
  </si>
  <si>
    <t>2023 год</t>
  </si>
  <si>
    <t>Единая субвенция местным бюджетам из краевого бюджета</t>
  </si>
  <si>
    <t>Субвенции бюджетам муниципальных образований Приморского края на осуществление отдельных государственных полномочий Приморского края по организации мероприятий при осуществлении деятельности по обращению с животными без владельцев</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</si>
  <si>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</si>
  <si>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</si>
  <si>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муниципальных округов на выплату единовременного пособия при всех формах устройства детей, лишенных родительского попечения, в семью</t>
  </si>
  <si>
    <t xml:space="preserve">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</si>
  <si>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Субвенции бюджетам муниципальных округов на проведение Всероссийской переписи населения 2020 года</t>
  </si>
  <si>
    <t>Субвенции бюджетам муниципальных округов на государственную регистрацию актов гражданского состояния</t>
  </si>
  <si>
    <t xml:space="preserve">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</si>
  <si>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 </t>
  </si>
  <si>
    <t>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</si>
  <si>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Субвенции бюджетам муниципальных образований Приморского края на обеспечение оздоровления и отдыха детей Приморского края (за исключением организации отдыха детей в каникулярное время)</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</si>
  <si>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</si>
  <si>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Субвенции бюджетам муниципальных образований Приморского края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</si>
  <si>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Субвенции бюджетам муниципальных образований Приморского края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</si>
  <si>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 xml:space="preserve">Субвенции, передаваемые органам местного самоуправления городских округов и муниципальных районов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 </t>
  </si>
  <si>
    <t>2 02 35469 14 0000 150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</si>
  <si>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</si>
  <si>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2 02 35304 14 0000 150</t>
  </si>
  <si>
    <t>2 02 45303 14 0000 150</t>
  </si>
  <si>
    <t>2 02 35118 14 0000 150</t>
  </si>
  <si>
    <t>Субвенции бюджетам муниципальных округов на осуществление первичного воинского учета на территориях, где отсутствуют военные комиссариаты</t>
  </si>
  <si>
    <t xml:space="preserve">Субсидии бюджетам муниципальных образований Приморского края на проведение работ по сохранению объектов культурного наследия
</t>
  </si>
  <si>
    <t xml:space="preserve">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
</t>
  </si>
  <si>
    <t xml:space="preserve">Субсидии бюджетам муниципальных образований Приморского края на капитальный ремонт и ремонт автомобильных дорог общего пользования населенных пунктов за счет дорожного фонда Приморского края
</t>
  </si>
  <si>
    <t xml:space="preserve">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
</t>
  </si>
  <si>
    <t xml:space="preserve">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
</t>
  </si>
  <si>
    <t>2 02 25555 14 0000 150</t>
  </si>
  <si>
    <t xml:space="preserve">Субсидии бюджетам муниципальных округов на реализацию программ формирования современной городской среды
</t>
  </si>
  <si>
    <t xml:space="preserve">Субсидии бюджетам муниципальных образований Приморского края на организацию физкультурно-спортивной работы по месту жительства
</t>
  </si>
  <si>
    <t xml:space="preserve">Прочие субсидии бюджетам муниципальных округов всего
</t>
  </si>
  <si>
    <t>2 02 36900 14 0000 150</t>
  </si>
  <si>
    <t xml:space="preserve">Прочие дотации бюджетам муниципальных округов
</t>
  </si>
  <si>
    <t>2 02 19999 14 0000 150</t>
  </si>
  <si>
    <t>Субсидии бюджетам муниципальных образований Приморского края на реализацию проектов инициативного бюджетирования по направлению "Твой проект"</t>
  </si>
  <si>
    <t>Доходы от приватизации имущества, находящегося в государственной и муниципальной собственности</t>
  </si>
  <si>
    <t>1 14 13000 00 0000 000</t>
  </si>
  <si>
    <t>Доходы от оказания платных услуг (работ)</t>
  </si>
  <si>
    <t>2 07 00000 00 0000 000</t>
  </si>
  <si>
    <t>Прочие безвозмездные поступления</t>
  </si>
  <si>
    <t>2 07 04050 14 0000 150</t>
  </si>
  <si>
    <t>Прочие безвозмездные поступления в бюджеты муниципальных округов</t>
  </si>
  <si>
    <t xml:space="preserve">Дотации бюджетам муниципальных округов на поддержку мер по обеспечению сбалансированности бюджетов
</t>
  </si>
  <si>
    <t xml:space="preserve">2 02 15002 14 0000 150
</t>
  </si>
  <si>
    <t>2 02 25519 14 0000 150</t>
  </si>
  <si>
    <t xml:space="preserve">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
</t>
  </si>
  <si>
    <t>2 02 39999 14 0000 150</t>
  </si>
  <si>
    <t>Субсидии бюджетам муниципальных округов на поддержку отрасли культуры</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</si>
  <si>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</si>
  <si>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Прочие межбюджетные трансферты, передаваемые бюджетам городских округов</t>
  </si>
  <si>
    <t>1 13 02000 00 0000 130</t>
  </si>
  <si>
    <t>Доходы от компенсации затрат бюджетов</t>
  </si>
  <si>
    <t>Приложение 2
к решению Думы Чугуевского 
муниципального округа
от 23.12.2021 № 310-НПА</t>
  </si>
  <si>
    <t>Приложение 6
к решению Думы Чугуевского 
муниципального округа
от 25.12.2020  № 130-НПА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</si>
</sst>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sz val="13"/>
      <color theme="1"/>
      <name val="Times New Roman"/>
      <family val="1"/>
      <charset val="204"/>
    </font>
    <font>
      <b/>
      <sz val="13"/>
      <color theme="1"/>
      <name val="Times New Roman"/>
      <family val="1"/>
      <charset val="204"/>
    </font>
    <font>
      <sz val="13"/>
      <color rgb="FF000000"/>
      <name val="Times New Roman"/>
      <family val="1"/>
      <charset val="204"/>
    </font>
    <font>
      <b/>
      <sz val="13"/>
      <color rgb="FF000000"/>
      <name val="Times New Roman"/>
      <family val="1"/>
      <charset val="204"/>
    </font>
    <font>
      <b/>
      <sz val="11"/>
      <color theme="1"/>
      <name val="Calibri"/>
      <family val="2"/>
      <charset val="204"/>
      <scheme val="minor"/>
    </font>
    <font>
      <b/>
      <sz val="12"/>
      <color rgb="FF000000"/>
      <name val="Times New Roman"/>
      <family val="1"/>
      <charset val="204"/>
    </font>
    <font>
      <sz val="12"/>
      <color rgb="FF000000"/>
      <name val="Times New Roman"/>
      <family val="1"/>
      <charset val="204"/>
    </font>
    <font>
      <sz val="11"/>
      <color theme="1"/>
      <name val="Times New Roman"/>
      <family val="1"/>
      <charset val="204"/>
    </font>
    <font>
      <sz val="13"/>
      <name val="Times New Roman"/>
      <family val="1"/>
      <charset val="204"/>
    </font>
    <font>
      <sz val="11"/>
      <color rgb="FFFF0000"/>
      <name val="Calibri"/>
      <family val="2"/>
      <charset val="20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lignment horizontal="center"/>
    </xf>
    <xf numFmtId="0" fontId="7" fillId="0" borderId="0"/>
    <xf numFmtId="0" fontId="7" fillId="0" borderId="0">
      <alignment horizontal="left" wrapText="1"/>
    </xf>
  </cellStyleXfs>
  <cellXfs count="57">
    <xf numFmtId="0" fontId="0" fillId="0" borderId="0" xfId="0"/>
    <xf numFmtId="0" fontId="1" fillId="0" borderId="1" xfId="0" applyFont="1" applyFill="1" applyBorder="1" applyAlignment="1">
      <alignment horizontal="center" vertical="center"/>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top" wrapText="1"/>
    </xf>
    <xf numFmtId="0" fontId="0" fillId="0" borderId="0" xfId="0" applyFill="1" applyAlignment="1">
      <alignment wrapText="1"/>
    </xf>
    <xf numFmtId="0" fontId="0" fillId="0" borderId="0" xfId="0" applyFill="1" applyAlignment="1">
      <alignment horizontal="right" wrapText="1"/>
    </xf>
    <xf numFmtId="0" fontId="1" fillId="0" borderId="0" xfId="0" applyFont="1" applyFill="1" applyAlignment="1">
      <alignment horizontal="center" vertical="center" wrapText="1"/>
    </xf>
    <xf numFmtId="0" fontId="1" fillId="0" borderId="0" xfId="0" applyFont="1" applyFill="1" applyAlignment="1">
      <alignment horizontal="justify" vertical="top" wrapText="1"/>
    </xf>
    <xf numFmtId="2" fontId="1" fillId="0" borderId="0" xfId="0" applyNumberFormat="1" applyFont="1" applyFill="1" applyBorder="1" applyAlignment="1">
      <alignment horizontal="right" vertical="center" wrapText="1"/>
    </xf>
    <xf numFmtId="0" fontId="1" fillId="0" borderId="1" xfId="0" applyFont="1" applyFill="1" applyBorder="1" applyAlignment="1">
      <alignment horizontal="center" vertical="top" wrapText="1"/>
    </xf>
    <xf numFmtId="0" fontId="1" fillId="0" borderId="2" xfId="0" applyFont="1" applyFill="1" applyBorder="1" applyAlignment="1">
      <alignment horizontal="center" vertical="top" wrapText="1"/>
    </xf>
    <xf numFmtId="2"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2" xfId="0" applyFont="1" applyFill="1" applyBorder="1" applyAlignment="1">
      <alignment vertical="top" wrapText="1"/>
    </xf>
    <xf numFmtId="4" fontId="2" fillId="0" borderId="1" xfId="0" applyNumberFormat="1" applyFont="1" applyFill="1" applyBorder="1" applyAlignment="1">
      <alignment horizontal="right" vertical="top" wrapText="1"/>
    </xf>
    <xf numFmtId="4" fontId="0" fillId="0" borderId="0" xfId="0" applyNumberFormat="1" applyFill="1" applyAlignment="1">
      <alignment wrapText="1"/>
    </xf>
    <xf numFmtId="0" fontId="1" fillId="0" borderId="2" xfId="0" applyFont="1" applyFill="1" applyBorder="1" applyAlignment="1">
      <alignment vertical="top" wrapText="1"/>
    </xf>
    <xf numFmtId="4" fontId="1" fillId="0" borderId="1" xfId="0" applyNumberFormat="1" applyFont="1" applyFill="1" applyBorder="1" applyAlignment="1">
      <alignment horizontal="right" vertical="top" wrapText="1"/>
    </xf>
    <xf numFmtId="0" fontId="3" fillId="0" borderId="2" xfId="0" applyFont="1" applyFill="1" applyBorder="1" applyAlignment="1">
      <alignment vertical="top" wrapText="1"/>
    </xf>
    <xf numFmtId="0" fontId="1" fillId="0" borderId="2" xfId="0" applyFont="1" applyFill="1" applyBorder="1" applyAlignment="1">
      <alignment horizontal="justify" vertical="top" wrapText="1"/>
    </xf>
    <xf numFmtId="0" fontId="4" fillId="0" borderId="1" xfId="0" applyFont="1" applyFill="1" applyBorder="1" applyAlignment="1">
      <alignment horizontal="center" vertical="top" wrapText="1"/>
    </xf>
    <xf numFmtId="0" fontId="4" fillId="0" borderId="2" xfId="0" applyFont="1" applyFill="1" applyBorder="1" applyAlignment="1">
      <alignment vertical="top" wrapText="1"/>
    </xf>
    <xf numFmtId="4" fontId="4" fillId="0" borderId="1" xfId="0" applyNumberFormat="1" applyFont="1" applyFill="1" applyBorder="1" applyAlignment="1">
      <alignment horizontal="right" vertical="top" wrapText="1"/>
    </xf>
    <xf numFmtId="0" fontId="3" fillId="0" borderId="1" xfId="0" applyFont="1" applyFill="1" applyBorder="1" applyAlignment="1">
      <alignment horizontal="center" vertical="top" wrapText="1"/>
    </xf>
    <xf numFmtId="4" fontId="3" fillId="0" borderId="1" xfId="0" applyNumberFormat="1" applyFont="1" applyFill="1" applyBorder="1" applyAlignment="1">
      <alignment horizontal="right" vertical="top" wrapText="1"/>
    </xf>
    <xf numFmtId="0" fontId="5" fillId="0" borderId="0" xfId="0" applyFont="1" applyFill="1" applyAlignment="1">
      <alignment wrapText="1"/>
    </xf>
    <xf numFmtId="0" fontId="4" fillId="0" borderId="1" xfId="0" applyFont="1" applyFill="1" applyBorder="1" applyAlignment="1">
      <alignment horizontal="center" vertical="center"/>
    </xf>
    <xf numFmtId="0" fontId="4" fillId="0" borderId="1" xfId="0" applyFont="1" applyFill="1" applyBorder="1" applyAlignment="1">
      <alignment vertical="top"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0" fontId="3" fillId="0" borderId="3" xfId="0" applyFont="1" applyFill="1" applyBorder="1" applyAlignment="1">
      <alignment horizontal="center" vertical="top" wrapText="1"/>
    </xf>
    <xf numFmtId="0" fontId="3" fillId="0" borderId="4" xfId="0" applyFont="1" applyFill="1" applyBorder="1" applyAlignment="1">
      <alignment vertical="top" wrapText="1"/>
    </xf>
    <xf numFmtId="4" fontId="3" fillId="0" borderId="3" xfId="0" applyNumberFormat="1" applyFont="1" applyFill="1" applyBorder="1" applyAlignment="1">
      <alignment horizontal="right" vertical="top" wrapText="1"/>
    </xf>
    <xf numFmtId="0" fontId="1" fillId="0" borderId="1" xfId="0" applyFont="1" applyFill="1" applyBorder="1" applyAlignment="1">
      <alignment vertical="top" wrapText="1"/>
    </xf>
    <xf numFmtId="0" fontId="1" fillId="0" borderId="3" xfId="0" applyFont="1" applyFill="1" applyBorder="1" applyAlignment="1">
      <alignment horizontal="center" vertical="center"/>
    </xf>
    <xf numFmtId="4" fontId="1" fillId="0" borderId="3" xfId="0" applyNumberFormat="1" applyFont="1" applyFill="1" applyBorder="1" applyAlignment="1">
      <alignment horizontal="right" vertical="center" wrapText="1"/>
    </xf>
    <xf numFmtId="0" fontId="9" fillId="0" borderId="1" xfId="0" applyFont="1" applyFill="1" applyBorder="1" applyAlignment="1">
      <alignment horizontal="center" vertical="top" wrapText="1"/>
    </xf>
    <xf numFmtId="0" fontId="9" fillId="0" borderId="2" xfId="0" applyFont="1" applyFill="1" applyBorder="1" applyAlignment="1">
      <alignment horizontal="left" vertical="top" wrapText="1"/>
    </xf>
    <xf numFmtId="4" fontId="9" fillId="0" borderId="1" xfId="0" applyNumberFormat="1" applyFont="1" applyFill="1" applyBorder="1" applyAlignment="1">
      <alignment horizontal="right" vertical="top" wrapText="1"/>
    </xf>
    <xf numFmtId="0" fontId="3" fillId="0" borderId="5" xfId="0" applyFont="1" applyFill="1" applyBorder="1" applyAlignment="1">
      <alignment horizontal="center" vertical="top" wrapText="1"/>
    </xf>
    <xf numFmtId="0" fontId="3" fillId="0" borderId="0" xfId="0" applyFont="1" applyFill="1" applyBorder="1" applyAlignment="1">
      <alignment vertical="top" wrapText="1"/>
    </xf>
    <xf numFmtId="0" fontId="2" fillId="0" borderId="1" xfId="0" applyFont="1" applyFill="1" applyBorder="1" applyAlignment="1">
      <alignment horizontal="justify" vertical="top" wrapText="1"/>
    </xf>
    <xf numFmtId="0" fontId="0" fillId="0" borderId="0" xfId="0" applyFill="1" applyAlignment="1">
      <alignment horizontal="center" wrapText="1"/>
    </xf>
    <xf numFmtId="0" fontId="0" fillId="0" borderId="0" xfId="0" applyFill="1" applyAlignment="1">
      <alignment vertical="top" wrapText="1"/>
    </xf>
    <xf numFmtId="2" fontId="0" fillId="0" borderId="0" xfId="0" applyNumberFormat="1" applyFill="1" applyAlignment="1">
      <alignment wrapText="1"/>
    </xf>
    <xf numFmtId="49" fontId="1"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center" vertical="top" wrapText="1"/>
    </xf>
    <xf numFmtId="0" fontId="9" fillId="0" borderId="2" xfId="0" applyFont="1" applyFill="1" applyBorder="1" applyAlignment="1">
      <alignment vertical="top" wrapText="1"/>
    </xf>
    <xf numFmtId="0" fontId="1" fillId="0" borderId="1" xfId="0" applyFont="1" applyFill="1" applyBorder="1" applyAlignment="1">
      <alignment horizontal="center" vertical="center" wrapText="1"/>
    </xf>
    <xf numFmtId="0" fontId="10" fillId="0" borderId="0" xfId="0" applyFont="1" applyFill="1" applyAlignment="1">
      <alignment wrapText="1"/>
    </xf>
    <xf numFmtId="0" fontId="8" fillId="0" borderId="0" xfId="0" applyFont="1" applyFill="1" applyAlignment="1">
      <alignment horizontal="left" wrapText="1"/>
    </xf>
    <xf numFmtId="0" fontId="4" fillId="0" borderId="1" xfId="0" applyFont="1" applyFill="1" applyBorder="1" applyAlignment="1">
      <alignment horizontal="justify" vertical="top" wrapText="1"/>
    </xf>
    <xf numFmtId="0" fontId="1" fillId="0" borderId="0" xfId="0" applyFont="1" applyFill="1" applyAlignment="1">
      <alignment vertical="center" wrapText="1"/>
    </xf>
    <xf numFmtId="0" fontId="1" fillId="0" borderId="0" xfId="0" applyFont="1" applyFill="1" applyAlignment="1">
      <alignment horizontal="left" vertical="top" wrapText="1" indent="50"/>
    </xf>
    <xf numFmtId="0" fontId="2" fillId="0" borderId="0" xfId="0" applyFont="1" applyFill="1" applyAlignment="1">
      <alignment horizontal="center" vertical="center" wrapText="1"/>
    </xf>
  </cellXfs>
  <cellStyles count="4">
    <cellStyle name="xl22" xfId="1"/>
    <cellStyle name="xl24" xfId="2"/>
    <cellStyle name="xl31" xfId="3"/>
    <cellStyle name="Обычный" xfId="0" builtinId="0"/>
  </cellStyles>
  <dxfs count="0"/>
  <tableStyles count="0" defaultTableStyle="TableStyleMedium2" defaultPivotStyle="PivotStyleLight16"/>
  <colors>
    <mruColors>
      <color rgb="FFE5F5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0"/>
  <sheetViews>
    <sheetView tabSelected="1" topLeftCell="A90" zoomScaleNormal="100" workbookViewId="0">
      <selection activeCell="C42" sqref="C42"/>
    </sheetView>
  </sheetViews>
  <sheetFormatPr defaultColWidth="9.140625" defaultRowHeight="15" x14ac:dyDescent="0.25"/>
  <cols>
    <col min="1" max="1" width="27.85546875" style="44" customWidth="1"/>
    <col min="2" max="2" width="44.28515625" style="45" customWidth="1"/>
    <col min="3" max="3" width="19.7109375" style="46" customWidth="1"/>
    <col min="4" max="4" width="19" style="46" customWidth="1"/>
    <col min="5" max="5" width="17.28515625" style="46" customWidth="1"/>
    <col min="6" max="6" width="9.85546875" style="4" bestFit="1" customWidth="1"/>
    <col min="7" max="16384" width="9.140625" style="4"/>
  </cols>
  <sheetData>
    <row r="1" spans="1:6" ht="81.75" customHeight="1" x14ac:dyDescent="0.25">
      <c r="D1" s="52" t="s">
        <v>160</v>
      </c>
      <c r="E1" s="52"/>
    </row>
    <row r="2" spans="1:6" ht="78.75" customHeight="1" x14ac:dyDescent="0.25">
      <c r="A2" s="55"/>
      <c r="B2" s="55"/>
      <c r="C2" s="55"/>
      <c r="D2" s="52" t="s">
        <v>161</v>
      </c>
      <c r="E2" s="52"/>
    </row>
    <row r="3" spans="1:6" ht="13.5" customHeight="1" x14ac:dyDescent="0.25">
      <c r="A3" s="54"/>
      <c r="B3" s="54"/>
      <c r="C3" s="54"/>
      <c r="D3" s="5"/>
      <c r="E3" s="4"/>
    </row>
    <row r="4" spans="1:6" ht="16.5" x14ac:dyDescent="0.25">
      <c r="A4" s="56" t="s">
        <v>0</v>
      </c>
      <c r="B4" s="56"/>
      <c r="C4" s="56"/>
      <c r="D4" s="56"/>
      <c r="E4" s="56"/>
    </row>
    <row r="5" spans="1:6" ht="16.5" customHeight="1" x14ac:dyDescent="0.25">
      <c r="A5" s="56" t="s">
        <v>104</v>
      </c>
      <c r="B5" s="56"/>
      <c r="C5" s="56"/>
      <c r="D5" s="56"/>
      <c r="E5" s="56"/>
    </row>
    <row r="6" spans="1:6" ht="16.5" x14ac:dyDescent="0.25">
      <c r="A6" s="6"/>
      <c r="B6" s="7"/>
      <c r="C6" s="8"/>
      <c r="D6" s="8"/>
      <c r="E6" s="8" t="s">
        <v>80</v>
      </c>
    </row>
    <row r="7" spans="1:6" ht="49.5" x14ac:dyDescent="0.25">
      <c r="A7" s="9" t="s">
        <v>1</v>
      </c>
      <c r="B7" s="10" t="s">
        <v>46</v>
      </c>
      <c r="C7" s="11" t="s">
        <v>105</v>
      </c>
      <c r="D7" s="11" t="s">
        <v>106</v>
      </c>
      <c r="E7" s="11" t="s">
        <v>107</v>
      </c>
    </row>
    <row r="8" spans="1:6" ht="33" x14ac:dyDescent="0.25">
      <c r="A8" s="12" t="s">
        <v>2</v>
      </c>
      <c r="B8" s="13" t="s">
        <v>3</v>
      </c>
      <c r="C8" s="14">
        <f t="shared" ref="C8:D8" si="0">SUM(C9,C11,C13,C18,C21,C23,C28,C30,C33,C36)</f>
        <v>437843500</v>
      </c>
      <c r="D8" s="14">
        <f t="shared" si="0"/>
        <v>437644000</v>
      </c>
      <c r="E8" s="14">
        <f>SUM(E9,E11,E13,E18,E21,E23,E28,E30,E33,E36)</f>
        <v>445122900</v>
      </c>
      <c r="F8" s="15"/>
    </row>
    <row r="9" spans="1:6" ht="16.5" x14ac:dyDescent="0.25">
      <c r="A9" s="9" t="s">
        <v>4</v>
      </c>
      <c r="B9" s="16" t="s">
        <v>5</v>
      </c>
      <c r="C9" s="17">
        <f t="shared" ref="C9:E9" si="1">SUM(C10)</f>
        <v>308174000</v>
      </c>
      <c r="D9" s="17">
        <f t="shared" si="1"/>
        <v>324940000</v>
      </c>
      <c r="E9" s="17">
        <f t="shared" si="1"/>
        <v>333320000</v>
      </c>
    </row>
    <row r="10" spans="1:6" ht="16.5" x14ac:dyDescent="0.25">
      <c r="A10" s="9" t="s">
        <v>6</v>
      </c>
      <c r="B10" s="16" t="s">
        <v>7</v>
      </c>
      <c r="C10" s="17">
        <v>308174000</v>
      </c>
      <c r="D10" s="17">
        <v>324940000</v>
      </c>
      <c r="E10" s="17">
        <v>333320000</v>
      </c>
    </row>
    <row r="11" spans="1:6" ht="66" x14ac:dyDescent="0.25">
      <c r="A11" s="9" t="s">
        <v>8</v>
      </c>
      <c r="B11" s="16" t="s">
        <v>9</v>
      </c>
      <c r="C11" s="17">
        <f t="shared" ref="C11:E11" si="2">SUM(C12)</f>
        <v>22881700</v>
      </c>
      <c r="D11" s="17">
        <f t="shared" si="2"/>
        <v>23797000</v>
      </c>
      <c r="E11" s="17">
        <f t="shared" si="2"/>
        <v>24748900</v>
      </c>
    </row>
    <row r="12" spans="1:6" ht="49.5" x14ac:dyDescent="0.25">
      <c r="A12" s="9" t="s">
        <v>10</v>
      </c>
      <c r="B12" s="16" t="s">
        <v>11</v>
      </c>
      <c r="C12" s="17">
        <v>22881700</v>
      </c>
      <c r="D12" s="17">
        <v>23797000</v>
      </c>
      <c r="E12" s="17">
        <v>24748900</v>
      </c>
    </row>
    <row r="13" spans="1:6" ht="16.5" x14ac:dyDescent="0.25">
      <c r="A13" s="9" t="s">
        <v>12</v>
      </c>
      <c r="B13" s="16" t="s">
        <v>13</v>
      </c>
      <c r="C13" s="17">
        <f t="shared" ref="C13:E13" si="3">SUM(C14:C17)</f>
        <v>12846000</v>
      </c>
      <c r="D13" s="17">
        <f t="shared" si="3"/>
        <v>2484000</v>
      </c>
      <c r="E13" s="17">
        <f t="shared" si="3"/>
        <v>2529000</v>
      </c>
    </row>
    <row r="14" spans="1:6" ht="35.25" customHeight="1" x14ac:dyDescent="0.25">
      <c r="A14" s="9" t="s">
        <v>86</v>
      </c>
      <c r="B14" s="16" t="s">
        <v>87</v>
      </c>
      <c r="C14" s="17">
        <v>846000</v>
      </c>
      <c r="D14" s="17">
        <v>1119000</v>
      </c>
      <c r="E14" s="17">
        <v>1164000</v>
      </c>
    </row>
    <row r="15" spans="1:6" ht="33" x14ac:dyDescent="0.25">
      <c r="A15" s="9" t="s">
        <v>14</v>
      </c>
      <c r="B15" s="16" t="s">
        <v>15</v>
      </c>
      <c r="C15" s="17">
        <v>3000000</v>
      </c>
      <c r="D15" s="17">
        <v>0</v>
      </c>
      <c r="E15" s="17">
        <v>0</v>
      </c>
    </row>
    <row r="16" spans="1:6" ht="16.5" x14ac:dyDescent="0.25">
      <c r="A16" s="9" t="s">
        <v>16</v>
      </c>
      <c r="B16" s="16" t="s">
        <v>17</v>
      </c>
      <c r="C16" s="17">
        <v>2800000</v>
      </c>
      <c r="D16" s="17">
        <v>1230000</v>
      </c>
      <c r="E16" s="17">
        <v>1230000</v>
      </c>
    </row>
    <row r="17" spans="1:5" ht="32.25" customHeight="1" x14ac:dyDescent="0.25">
      <c r="A17" s="9" t="s">
        <v>18</v>
      </c>
      <c r="B17" s="18" t="s">
        <v>19</v>
      </c>
      <c r="C17" s="17">
        <v>6200000</v>
      </c>
      <c r="D17" s="17">
        <v>135000</v>
      </c>
      <c r="E17" s="17">
        <v>135000</v>
      </c>
    </row>
    <row r="18" spans="1:5" ht="16.5" x14ac:dyDescent="0.25">
      <c r="A18" s="9" t="s">
        <v>48</v>
      </c>
      <c r="B18" s="18" t="s">
        <v>47</v>
      </c>
      <c r="C18" s="17">
        <f t="shared" ref="C18:E18" si="4">SUM(C19:C20)</f>
        <v>16400000</v>
      </c>
      <c r="D18" s="17">
        <f t="shared" si="4"/>
        <v>18440000</v>
      </c>
      <c r="E18" s="17">
        <f t="shared" si="4"/>
        <v>18690000</v>
      </c>
    </row>
    <row r="19" spans="1:5" ht="16.5" x14ac:dyDescent="0.25">
      <c r="A19" s="9" t="s">
        <v>49</v>
      </c>
      <c r="B19" s="18" t="s">
        <v>50</v>
      </c>
      <c r="C19" s="17">
        <v>6700000</v>
      </c>
      <c r="D19" s="17">
        <v>6240000</v>
      </c>
      <c r="E19" s="17">
        <v>6490000</v>
      </c>
    </row>
    <row r="20" spans="1:5" ht="16.5" x14ac:dyDescent="0.25">
      <c r="A20" s="9" t="s">
        <v>51</v>
      </c>
      <c r="B20" s="18" t="s">
        <v>52</v>
      </c>
      <c r="C20" s="17">
        <v>9700000</v>
      </c>
      <c r="D20" s="17">
        <v>12200000</v>
      </c>
      <c r="E20" s="17">
        <v>12200000</v>
      </c>
    </row>
    <row r="21" spans="1:5" ht="16.5" x14ac:dyDescent="0.25">
      <c r="A21" s="9" t="s">
        <v>20</v>
      </c>
      <c r="B21" s="16" t="s">
        <v>21</v>
      </c>
      <c r="C21" s="17">
        <f t="shared" ref="C21:E21" si="5">SUM(C22)</f>
        <v>2050000</v>
      </c>
      <c r="D21" s="17">
        <f t="shared" si="5"/>
        <v>1850000</v>
      </c>
      <c r="E21" s="17">
        <f t="shared" si="5"/>
        <v>1850000</v>
      </c>
    </row>
    <row r="22" spans="1:5" ht="49.5" x14ac:dyDescent="0.25">
      <c r="A22" s="9" t="s">
        <v>54</v>
      </c>
      <c r="B22" s="16" t="s">
        <v>53</v>
      </c>
      <c r="C22" s="17">
        <v>2050000</v>
      </c>
      <c r="D22" s="17">
        <v>1850000</v>
      </c>
      <c r="E22" s="17">
        <v>1850000</v>
      </c>
    </row>
    <row r="23" spans="1:5" ht="66" customHeight="1" x14ac:dyDescent="0.25">
      <c r="A23" s="9" t="s">
        <v>22</v>
      </c>
      <c r="B23" s="16" t="s">
        <v>23</v>
      </c>
      <c r="C23" s="17">
        <f t="shared" ref="C23:E23" si="6">SUM(C24:C27)</f>
        <v>42640500</v>
      </c>
      <c r="D23" s="17">
        <f t="shared" si="6"/>
        <v>34960000</v>
      </c>
      <c r="E23" s="17">
        <f t="shared" si="6"/>
        <v>32381000</v>
      </c>
    </row>
    <row r="24" spans="1:5" ht="117.75" customHeight="1" x14ac:dyDescent="0.25">
      <c r="A24" s="9" t="s">
        <v>24</v>
      </c>
      <c r="B24" s="16" t="s">
        <v>55</v>
      </c>
      <c r="C24" s="17">
        <v>29430000</v>
      </c>
      <c r="D24" s="17">
        <v>18934000</v>
      </c>
      <c r="E24" s="17">
        <v>12934000</v>
      </c>
    </row>
    <row r="25" spans="1:5" ht="133.5" customHeight="1" x14ac:dyDescent="0.25">
      <c r="A25" s="9" t="s">
        <v>25</v>
      </c>
      <c r="B25" s="19" t="s">
        <v>56</v>
      </c>
      <c r="C25" s="17">
        <v>70000</v>
      </c>
      <c r="D25" s="17">
        <v>66000</v>
      </c>
      <c r="E25" s="17">
        <v>66000</v>
      </c>
    </row>
    <row r="26" spans="1:5" ht="66" x14ac:dyDescent="0.25">
      <c r="A26" s="9" t="s">
        <v>58</v>
      </c>
      <c r="B26" s="16" t="s">
        <v>57</v>
      </c>
      <c r="C26" s="17">
        <v>8300000</v>
      </c>
      <c r="D26" s="17">
        <v>10750000</v>
      </c>
      <c r="E26" s="17">
        <v>13970000</v>
      </c>
    </row>
    <row r="27" spans="1:5" ht="147" customHeight="1" x14ac:dyDescent="0.25">
      <c r="A27" s="9" t="s">
        <v>59</v>
      </c>
      <c r="B27" s="16" t="s">
        <v>60</v>
      </c>
      <c r="C27" s="17">
        <v>4840500</v>
      </c>
      <c r="D27" s="17">
        <v>5210000</v>
      </c>
      <c r="E27" s="17">
        <v>5411000</v>
      </c>
    </row>
    <row r="28" spans="1:5" ht="33" x14ac:dyDescent="0.25">
      <c r="A28" s="9" t="s">
        <v>26</v>
      </c>
      <c r="B28" s="16" t="s">
        <v>27</v>
      </c>
      <c r="C28" s="17">
        <f t="shared" ref="C28:E28" si="7">SUM(C29)</f>
        <v>500000</v>
      </c>
      <c r="D28" s="17">
        <f t="shared" si="7"/>
        <v>725000</v>
      </c>
      <c r="E28" s="17">
        <f t="shared" si="7"/>
        <v>725000</v>
      </c>
    </row>
    <row r="29" spans="1:5" ht="33" x14ac:dyDescent="0.25">
      <c r="A29" s="9" t="s">
        <v>61</v>
      </c>
      <c r="B29" s="16" t="s">
        <v>28</v>
      </c>
      <c r="C29" s="17">
        <v>500000</v>
      </c>
      <c r="D29" s="17">
        <v>725000</v>
      </c>
      <c r="E29" s="17">
        <v>725000</v>
      </c>
    </row>
    <row r="30" spans="1:5" ht="54" customHeight="1" x14ac:dyDescent="0.25">
      <c r="A30" s="9" t="s">
        <v>29</v>
      </c>
      <c r="B30" s="16" t="s">
        <v>62</v>
      </c>
      <c r="C30" s="17">
        <f>SUM(C31,C32)</f>
        <v>12963300</v>
      </c>
      <c r="D30" s="17">
        <f t="shared" ref="D30:E30" si="8">SUM(D31)</f>
        <v>16785000</v>
      </c>
      <c r="E30" s="17">
        <f t="shared" si="8"/>
        <v>17629000</v>
      </c>
    </row>
    <row r="31" spans="1:5" ht="39" customHeight="1" x14ac:dyDescent="0.25">
      <c r="A31" s="9" t="s">
        <v>30</v>
      </c>
      <c r="B31" s="16" t="s">
        <v>145</v>
      </c>
      <c r="C31" s="17">
        <v>12000000</v>
      </c>
      <c r="D31" s="17">
        <v>16785000</v>
      </c>
      <c r="E31" s="17">
        <v>17629000</v>
      </c>
    </row>
    <row r="32" spans="1:5" s="51" customFormat="1" ht="39" customHeight="1" x14ac:dyDescent="0.25">
      <c r="A32" s="9" t="s">
        <v>158</v>
      </c>
      <c r="B32" s="16" t="s">
        <v>159</v>
      </c>
      <c r="C32" s="40">
        <v>963300</v>
      </c>
      <c r="D32" s="40">
        <v>0</v>
      </c>
      <c r="E32" s="40">
        <v>0</v>
      </c>
    </row>
    <row r="33" spans="1:5" ht="49.5" customHeight="1" x14ac:dyDescent="0.25">
      <c r="A33" s="9" t="s">
        <v>31</v>
      </c>
      <c r="B33" s="16" t="s">
        <v>63</v>
      </c>
      <c r="C33" s="17">
        <f t="shared" ref="C33:E33" si="9">SUM(C34:C35)</f>
        <v>17808000</v>
      </c>
      <c r="D33" s="17">
        <f t="shared" si="9"/>
        <v>6500000</v>
      </c>
      <c r="E33" s="17">
        <f t="shared" si="9"/>
        <v>6000000</v>
      </c>
    </row>
    <row r="34" spans="1:5" ht="51" customHeight="1" x14ac:dyDescent="0.25">
      <c r="A34" s="9" t="s">
        <v>64</v>
      </c>
      <c r="B34" s="16" t="s">
        <v>65</v>
      </c>
      <c r="C34" s="17">
        <v>10800000</v>
      </c>
      <c r="D34" s="17">
        <v>6500000</v>
      </c>
      <c r="E34" s="17">
        <v>6000000</v>
      </c>
    </row>
    <row r="35" spans="1:5" ht="51" customHeight="1" x14ac:dyDescent="0.25">
      <c r="A35" s="47" t="s">
        <v>144</v>
      </c>
      <c r="B35" s="16" t="s">
        <v>143</v>
      </c>
      <c r="C35" s="17">
        <v>7008000</v>
      </c>
      <c r="D35" s="17">
        <v>0</v>
      </c>
      <c r="E35" s="17">
        <v>0</v>
      </c>
    </row>
    <row r="36" spans="1:5" ht="33" x14ac:dyDescent="0.25">
      <c r="A36" s="9" t="s">
        <v>32</v>
      </c>
      <c r="B36" s="16" t="s">
        <v>33</v>
      </c>
      <c r="C36" s="17">
        <f t="shared" ref="C36:E36" si="10">SUM(C37:C41)</f>
        <v>1580000</v>
      </c>
      <c r="D36" s="17">
        <f t="shared" si="10"/>
        <v>7163000</v>
      </c>
      <c r="E36" s="17">
        <f t="shared" si="10"/>
        <v>7250000</v>
      </c>
    </row>
    <row r="37" spans="1:5" ht="69.75" customHeight="1" x14ac:dyDescent="0.25">
      <c r="A37" s="9" t="s">
        <v>66</v>
      </c>
      <c r="B37" s="16" t="s">
        <v>67</v>
      </c>
      <c r="C37" s="17">
        <v>650000</v>
      </c>
      <c r="D37" s="17">
        <v>690000</v>
      </c>
      <c r="E37" s="17">
        <v>740000</v>
      </c>
    </row>
    <row r="38" spans="1:5" ht="68.25" customHeight="1" x14ac:dyDescent="0.25">
      <c r="A38" s="9" t="s">
        <v>69</v>
      </c>
      <c r="B38" s="16" t="s">
        <v>68</v>
      </c>
      <c r="C38" s="17">
        <v>130000</v>
      </c>
      <c r="D38" s="17">
        <v>130000</v>
      </c>
      <c r="E38" s="17">
        <v>130000</v>
      </c>
    </row>
    <row r="39" spans="1:5" ht="99" x14ac:dyDescent="0.25">
      <c r="A39" s="9" t="s">
        <v>77</v>
      </c>
      <c r="B39" s="16" t="s">
        <v>72</v>
      </c>
      <c r="C39" s="17">
        <v>150000</v>
      </c>
      <c r="D39" s="17">
        <v>150000</v>
      </c>
      <c r="E39" s="17">
        <v>150000</v>
      </c>
    </row>
    <row r="40" spans="1:5" ht="132" x14ac:dyDescent="0.25">
      <c r="A40" s="9" t="s">
        <v>70</v>
      </c>
      <c r="B40" s="16" t="s">
        <v>71</v>
      </c>
      <c r="C40" s="17">
        <v>30000</v>
      </c>
      <c r="D40" s="17">
        <v>30000</v>
      </c>
      <c r="E40" s="17">
        <v>30000</v>
      </c>
    </row>
    <row r="41" spans="1:5" ht="33" x14ac:dyDescent="0.25">
      <c r="A41" s="9" t="s">
        <v>89</v>
      </c>
      <c r="B41" s="16" t="s">
        <v>88</v>
      </c>
      <c r="C41" s="17">
        <v>620000</v>
      </c>
      <c r="D41" s="17">
        <v>6163000</v>
      </c>
      <c r="E41" s="17">
        <v>6200000</v>
      </c>
    </row>
    <row r="42" spans="1:5" ht="16.5" x14ac:dyDescent="0.25">
      <c r="A42" s="20" t="s">
        <v>34</v>
      </c>
      <c r="B42" s="21" t="s">
        <v>35</v>
      </c>
      <c r="C42" s="22">
        <f>C44+C48+C64+C94+C98</f>
        <v>1013041069.79</v>
      </c>
      <c r="D42" s="22">
        <f>D44+D48+D64+D94+D98</f>
        <v>655085105.43999994</v>
      </c>
      <c r="E42" s="22">
        <f>E44+E48+E64+E94+E98</f>
        <v>546128305.0999999</v>
      </c>
    </row>
    <row r="43" spans="1:5" ht="49.5" x14ac:dyDescent="0.25">
      <c r="A43" s="23" t="s">
        <v>36</v>
      </c>
      <c r="B43" s="18" t="s">
        <v>37</v>
      </c>
      <c r="C43" s="24">
        <f>C42</f>
        <v>1013041069.79</v>
      </c>
      <c r="D43" s="24">
        <f t="shared" ref="D43:E43" si="11">D42</f>
        <v>655085105.43999994</v>
      </c>
      <c r="E43" s="24">
        <f t="shared" si="11"/>
        <v>546128305.0999999</v>
      </c>
    </row>
    <row r="44" spans="1:5" s="25" customFormat="1" ht="49.5" x14ac:dyDescent="0.25">
      <c r="A44" s="20" t="s">
        <v>40</v>
      </c>
      <c r="B44" s="21" t="s">
        <v>42</v>
      </c>
      <c r="C44" s="22">
        <f>SUM(C45:C47)</f>
        <v>123031236</v>
      </c>
      <c r="D44" s="22">
        <f t="shared" ref="D44:E44" si="12">SUM(D45:D47)</f>
        <v>14679848</v>
      </c>
      <c r="E44" s="22">
        <f t="shared" si="12"/>
        <v>16402455</v>
      </c>
    </row>
    <row r="45" spans="1:5" ht="67.5" customHeight="1" x14ac:dyDescent="0.25">
      <c r="A45" s="23" t="s">
        <v>90</v>
      </c>
      <c r="B45" s="18" t="s">
        <v>102</v>
      </c>
      <c r="C45" s="24">
        <v>50515906</v>
      </c>
      <c r="D45" s="24">
        <v>14679848</v>
      </c>
      <c r="E45" s="24">
        <v>16402455</v>
      </c>
    </row>
    <row r="46" spans="1:5" ht="65.25" customHeight="1" x14ac:dyDescent="0.25">
      <c r="A46" s="23" t="s">
        <v>151</v>
      </c>
      <c r="B46" s="18" t="s">
        <v>150</v>
      </c>
      <c r="C46" s="24">
        <v>29894330</v>
      </c>
      <c r="D46" s="24">
        <v>0</v>
      </c>
      <c r="E46" s="24">
        <v>0</v>
      </c>
    </row>
    <row r="47" spans="1:5" ht="36" customHeight="1" x14ac:dyDescent="0.25">
      <c r="A47" s="23" t="s">
        <v>141</v>
      </c>
      <c r="B47" s="18" t="s">
        <v>140</v>
      </c>
      <c r="C47" s="24">
        <v>42621000</v>
      </c>
      <c r="D47" s="24">
        <v>0</v>
      </c>
      <c r="E47" s="24">
        <v>0</v>
      </c>
    </row>
    <row r="48" spans="1:5" ht="66" x14ac:dyDescent="0.25">
      <c r="A48" s="26" t="s">
        <v>45</v>
      </c>
      <c r="B48" s="27" t="s">
        <v>44</v>
      </c>
      <c r="C48" s="22">
        <f>SUM(C49:C55)</f>
        <v>398916900.81</v>
      </c>
      <c r="D48" s="22">
        <f>SUM(D49:D55)</f>
        <v>58076649.119999997</v>
      </c>
      <c r="E48" s="22">
        <f>SUM(E49:E55)</f>
        <v>23643513.719999999</v>
      </c>
    </row>
    <row r="49" spans="1:5" ht="89.25" hidden="1" customHeight="1" x14ac:dyDescent="0.25">
      <c r="A49" s="28" t="s">
        <v>75</v>
      </c>
      <c r="B49" s="18" t="s">
        <v>76</v>
      </c>
      <c r="C49" s="24"/>
      <c r="D49" s="24"/>
      <c r="E49" s="24"/>
    </row>
    <row r="50" spans="1:5" ht="69" hidden="1" customHeight="1" x14ac:dyDescent="0.25">
      <c r="A50" s="29" t="s">
        <v>74</v>
      </c>
      <c r="B50" s="18" t="s">
        <v>73</v>
      </c>
      <c r="C50" s="24"/>
      <c r="D50" s="24"/>
      <c r="E50" s="24"/>
    </row>
    <row r="51" spans="1:5" ht="115.5" x14ac:dyDescent="0.25">
      <c r="A51" s="29" t="s">
        <v>93</v>
      </c>
      <c r="B51" s="18" t="s">
        <v>94</v>
      </c>
      <c r="C51" s="24">
        <v>182867224.28999999</v>
      </c>
      <c r="D51" s="24">
        <v>0</v>
      </c>
      <c r="E51" s="24">
        <v>0</v>
      </c>
    </row>
    <row r="52" spans="1:5" ht="53.25" customHeight="1" x14ac:dyDescent="0.25">
      <c r="A52" s="29" t="s">
        <v>91</v>
      </c>
      <c r="B52" s="18" t="s">
        <v>101</v>
      </c>
      <c r="C52" s="24">
        <v>4097730</v>
      </c>
      <c r="D52" s="24">
        <v>2848778.09</v>
      </c>
      <c r="E52" s="24">
        <v>3038836.71</v>
      </c>
    </row>
    <row r="53" spans="1:5" ht="34.5" customHeight="1" x14ac:dyDescent="0.25">
      <c r="A53" s="50" t="s">
        <v>152</v>
      </c>
      <c r="B53" s="49" t="s">
        <v>155</v>
      </c>
      <c r="C53" s="24">
        <v>49800485.119999997</v>
      </c>
      <c r="D53" s="24">
        <v>34599184.409999996</v>
      </c>
      <c r="E53" s="24"/>
    </row>
    <row r="54" spans="1:5" ht="66.75" customHeight="1" x14ac:dyDescent="0.25">
      <c r="A54" s="29" t="s">
        <v>135</v>
      </c>
      <c r="B54" s="18" t="s">
        <v>136</v>
      </c>
      <c r="C54" s="24">
        <v>6982522.1799999997</v>
      </c>
      <c r="D54" s="24">
        <v>6882690.4699999997</v>
      </c>
      <c r="E54" s="24">
        <v>6882690.4699999997</v>
      </c>
    </row>
    <row r="55" spans="1:5" ht="33" customHeight="1" x14ac:dyDescent="0.25">
      <c r="A55" s="20" t="s">
        <v>92</v>
      </c>
      <c r="B55" s="21" t="s">
        <v>138</v>
      </c>
      <c r="C55" s="22">
        <f>SUM(C57:C63)</f>
        <v>155168939.22</v>
      </c>
      <c r="D55" s="22">
        <f t="shared" ref="D55:E55" si="13">SUM(D57:D63)</f>
        <v>13745996.15</v>
      </c>
      <c r="E55" s="22">
        <f t="shared" si="13"/>
        <v>13721986.540000001</v>
      </c>
    </row>
    <row r="56" spans="1:5" ht="19.5" customHeight="1" x14ac:dyDescent="0.25">
      <c r="A56" s="23"/>
      <c r="B56" s="18" t="s">
        <v>38</v>
      </c>
      <c r="C56" s="24"/>
      <c r="D56" s="24"/>
      <c r="E56" s="24"/>
    </row>
    <row r="57" spans="1:5" ht="68.25" customHeight="1" x14ac:dyDescent="0.25">
      <c r="A57" s="29" t="s">
        <v>92</v>
      </c>
      <c r="B57" s="18" t="s">
        <v>130</v>
      </c>
      <c r="C57" s="24">
        <v>11910795.199999999</v>
      </c>
      <c r="D57" s="24">
        <v>0</v>
      </c>
      <c r="E57" s="24">
        <v>0</v>
      </c>
    </row>
    <row r="58" spans="1:5" ht="87" customHeight="1" x14ac:dyDescent="0.25">
      <c r="A58" s="29" t="s">
        <v>92</v>
      </c>
      <c r="B58" s="18" t="s">
        <v>131</v>
      </c>
      <c r="C58" s="24">
        <v>226442.89</v>
      </c>
      <c r="D58" s="24">
        <v>168005</v>
      </c>
      <c r="E58" s="24">
        <v>143995.39000000001</v>
      </c>
    </row>
    <row r="59" spans="1:5" ht="102.75" customHeight="1" x14ac:dyDescent="0.25">
      <c r="A59" s="29" t="s">
        <v>92</v>
      </c>
      <c r="B59" s="18" t="s">
        <v>132</v>
      </c>
      <c r="C59" s="24">
        <v>10000000</v>
      </c>
      <c r="D59" s="24">
        <v>0</v>
      </c>
      <c r="E59" s="24">
        <v>0</v>
      </c>
    </row>
    <row r="60" spans="1:5" ht="83.25" customHeight="1" x14ac:dyDescent="0.25">
      <c r="A60" s="29" t="s">
        <v>92</v>
      </c>
      <c r="B60" s="18" t="s">
        <v>133</v>
      </c>
      <c r="C60" s="24">
        <v>121025566.90000001</v>
      </c>
      <c r="D60" s="24">
        <v>0</v>
      </c>
      <c r="E60" s="24">
        <v>0</v>
      </c>
    </row>
    <row r="61" spans="1:5" ht="70.5" customHeight="1" x14ac:dyDescent="0.25">
      <c r="A61" s="29" t="s">
        <v>92</v>
      </c>
      <c r="B61" s="18" t="s">
        <v>137</v>
      </c>
      <c r="C61" s="24">
        <v>0</v>
      </c>
      <c r="D61" s="24">
        <v>217862</v>
      </c>
      <c r="E61" s="24">
        <v>217862</v>
      </c>
    </row>
    <row r="62" spans="1:5" ht="104.25" customHeight="1" x14ac:dyDescent="0.25">
      <c r="A62" s="29" t="s">
        <v>92</v>
      </c>
      <c r="B62" s="18" t="s">
        <v>134</v>
      </c>
      <c r="C62" s="24">
        <v>6660498.79</v>
      </c>
      <c r="D62" s="24">
        <v>13360129.15</v>
      </c>
      <c r="E62" s="24">
        <v>13360129.15</v>
      </c>
    </row>
    <row r="63" spans="1:5" ht="86.25" customHeight="1" x14ac:dyDescent="0.25">
      <c r="A63" s="29" t="s">
        <v>92</v>
      </c>
      <c r="B63" s="18" t="s">
        <v>142</v>
      </c>
      <c r="C63" s="24">
        <v>5345635.4400000004</v>
      </c>
      <c r="D63" s="24">
        <v>0</v>
      </c>
      <c r="E63" s="24">
        <v>0</v>
      </c>
    </row>
    <row r="64" spans="1:5" s="25" customFormat="1" ht="49.5" x14ac:dyDescent="0.25">
      <c r="A64" s="30" t="s">
        <v>41</v>
      </c>
      <c r="B64" s="31" t="s">
        <v>43</v>
      </c>
      <c r="C64" s="22">
        <f>C69+C85+C87+C88+C89+C91+C90+C86+C92+C93</f>
        <v>454182932.97999996</v>
      </c>
      <c r="D64" s="22">
        <f>D69+D85+D87+D88+D89+D91+D90+D86+D92</f>
        <v>437017792.72999996</v>
      </c>
      <c r="E64" s="22">
        <f>E69+E85+E87+E88+E89+E91+E90+E86+E92</f>
        <v>479172336.37999994</v>
      </c>
    </row>
    <row r="65" spans="1:5" ht="16.5" hidden="1" x14ac:dyDescent="0.25">
      <c r="A65" s="32"/>
      <c r="B65" s="33"/>
      <c r="C65" s="34"/>
      <c r="D65" s="34"/>
      <c r="E65" s="34"/>
    </row>
    <row r="66" spans="1:5" ht="16.5" hidden="1" x14ac:dyDescent="0.25">
      <c r="A66" s="23"/>
      <c r="B66" s="18"/>
      <c r="C66" s="24"/>
      <c r="D66" s="24"/>
      <c r="E66" s="24"/>
    </row>
    <row r="67" spans="1:5" ht="16.5" hidden="1" x14ac:dyDescent="0.25">
      <c r="A67" s="23"/>
      <c r="B67" s="18"/>
      <c r="C67" s="24"/>
      <c r="D67" s="24"/>
      <c r="E67" s="24"/>
    </row>
    <row r="68" spans="1:5" ht="16.5" hidden="1" x14ac:dyDescent="0.25">
      <c r="A68" s="23"/>
      <c r="B68" s="18"/>
      <c r="C68" s="24"/>
      <c r="D68" s="24"/>
      <c r="E68" s="24"/>
    </row>
    <row r="69" spans="1:5" ht="82.5" x14ac:dyDescent="0.25">
      <c r="A69" s="20" t="s">
        <v>95</v>
      </c>
      <c r="B69" s="21" t="s">
        <v>103</v>
      </c>
      <c r="C69" s="22">
        <f>SUM(C71:C84)</f>
        <v>433870722.64999998</v>
      </c>
      <c r="D69" s="22">
        <f t="shared" ref="D69:E69" si="14">SUM(D71:D84)</f>
        <v>418836920.60999995</v>
      </c>
      <c r="E69" s="22">
        <f t="shared" si="14"/>
        <v>461310914.12999994</v>
      </c>
    </row>
    <row r="70" spans="1:5" ht="16.5" x14ac:dyDescent="0.25">
      <c r="A70" s="23"/>
      <c r="B70" s="18" t="s">
        <v>38</v>
      </c>
      <c r="C70" s="24"/>
      <c r="D70" s="24"/>
      <c r="E70" s="24"/>
    </row>
    <row r="71" spans="1:5" ht="89.25" customHeight="1" x14ac:dyDescent="0.25">
      <c r="A71" s="1" t="s">
        <v>95</v>
      </c>
      <c r="B71" s="35" t="s">
        <v>78</v>
      </c>
      <c r="C71" s="2">
        <v>1882503</v>
      </c>
      <c r="D71" s="2">
        <v>1882931</v>
      </c>
      <c r="E71" s="2">
        <v>1951945</v>
      </c>
    </row>
    <row r="72" spans="1:5" ht="132" x14ac:dyDescent="0.25">
      <c r="A72" s="1" t="s">
        <v>95</v>
      </c>
      <c r="B72" s="35" t="s">
        <v>81</v>
      </c>
      <c r="C72" s="2">
        <v>18264087.18</v>
      </c>
      <c r="D72" s="2">
        <v>16184227.470000001</v>
      </c>
      <c r="E72" s="2">
        <v>16468732.779999999</v>
      </c>
    </row>
    <row r="73" spans="1:5" ht="132" x14ac:dyDescent="0.25">
      <c r="A73" s="1" t="s">
        <v>95</v>
      </c>
      <c r="B73" s="35" t="s">
        <v>125</v>
      </c>
      <c r="C73" s="2">
        <v>8236500</v>
      </c>
      <c r="D73" s="2">
        <v>8236500</v>
      </c>
      <c r="E73" s="2">
        <v>8236500</v>
      </c>
    </row>
    <row r="74" spans="1:5" ht="165" x14ac:dyDescent="0.25">
      <c r="A74" s="1" t="s">
        <v>96</v>
      </c>
      <c r="B74" s="35" t="s">
        <v>117</v>
      </c>
      <c r="C74" s="2">
        <v>289117963</v>
      </c>
      <c r="D74" s="2">
        <v>293539868</v>
      </c>
      <c r="E74" s="2">
        <v>310857908</v>
      </c>
    </row>
    <row r="75" spans="1:5" ht="115.5" x14ac:dyDescent="0.25">
      <c r="A75" s="1" t="s">
        <v>95</v>
      </c>
      <c r="B75" s="35" t="s">
        <v>79</v>
      </c>
      <c r="C75" s="2">
        <v>877946</v>
      </c>
      <c r="D75" s="2">
        <v>878147</v>
      </c>
      <c r="E75" s="2">
        <v>910673</v>
      </c>
    </row>
    <row r="76" spans="1:5" ht="16.5" hidden="1" x14ac:dyDescent="0.25">
      <c r="A76" s="1" t="s">
        <v>95</v>
      </c>
      <c r="B76" s="35"/>
      <c r="C76" s="2"/>
      <c r="D76" s="2">
        <v>0</v>
      </c>
      <c r="E76" s="2">
        <v>0</v>
      </c>
    </row>
    <row r="77" spans="1:5" ht="153.75" customHeight="1" x14ac:dyDescent="0.25">
      <c r="A77" s="1" t="s">
        <v>95</v>
      </c>
      <c r="B77" s="35" t="s">
        <v>118</v>
      </c>
      <c r="C77" s="2">
        <v>87950446</v>
      </c>
      <c r="D77" s="2">
        <v>94250066</v>
      </c>
      <c r="E77" s="2">
        <v>99838879</v>
      </c>
    </row>
    <row r="78" spans="1:5" ht="99" x14ac:dyDescent="0.25">
      <c r="A78" s="1" t="s">
        <v>95</v>
      </c>
      <c r="B78" s="35" t="s">
        <v>119</v>
      </c>
      <c r="C78" s="2">
        <v>1630997.1</v>
      </c>
      <c r="D78" s="2">
        <v>0</v>
      </c>
      <c r="E78" s="2">
        <v>0</v>
      </c>
    </row>
    <row r="79" spans="1:5" ht="132" x14ac:dyDescent="0.25">
      <c r="A79" s="1" t="s">
        <v>95</v>
      </c>
      <c r="B79" s="35" t="s">
        <v>120</v>
      </c>
      <c r="C79" s="2">
        <v>4775000</v>
      </c>
      <c r="D79" s="2">
        <v>2770000</v>
      </c>
      <c r="E79" s="2">
        <v>2770000</v>
      </c>
    </row>
    <row r="80" spans="1:5" ht="132" x14ac:dyDescent="0.25">
      <c r="A80" s="1" t="s">
        <v>95</v>
      </c>
      <c r="B80" s="35" t="s">
        <v>122</v>
      </c>
      <c r="C80" s="2">
        <v>419.64</v>
      </c>
      <c r="D80" s="2">
        <v>423.84</v>
      </c>
      <c r="E80" s="2">
        <v>440.82</v>
      </c>
    </row>
    <row r="81" spans="1:5" ht="132" x14ac:dyDescent="0.25">
      <c r="A81" s="1" t="s">
        <v>95</v>
      </c>
      <c r="B81" s="35" t="s">
        <v>109</v>
      </c>
      <c r="C81" s="2">
        <v>324127.09000000003</v>
      </c>
      <c r="D81" s="2">
        <v>324127.09000000003</v>
      </c>
      <c r="E81" s="2">
        <v>324127.09000000003</v>
      </c>
    </row>
    <row r="82" spans="1:5" ht="198" x14ac:dyDescent="0.25">
      <c r="A82" s="1" t="s">
        <v>95</v>
      </c>
      <c r="B82" s="35" t="s">
        <v>123</v>
      </c>
      <c r="C82" s="2">
        <v>3387.08</v>
      </c>
      <c r="D82" s="2">
        <v>3387.08</v>
      </c>
      <c r="E82" s="2">
        <v>3387.08</v>
      </c>
    </row>
    <row r="83" spans="1:5" ht="132" x14ac:dyDescent="0.25">
      <c r="A83" s="1" t="s">
        <v>95</v>
      </c>
      <c r="B83" s="35" t="s">
        <v>121</v>
      </c>
      <c r="C83" s="2">
        <v>20807346.559999999</v>
      </c>
      <c r="D83" s="2">
        <v>767243.13</v>
      </c>
      <c r="E83" s="2">
        <v>19948321.359999999</v>
      </c>
    </row>
    <row r="84" spans="1:5" ht="280.5" hidden="1" customHeight="1" x14ac:dyDescent="0.25">
      <c r="A84" s="1" t="s">
        <v>95</v>
      </c>
      <c r="B84" s="35" t="s">
        <v>156</v>
      </c>
      <c r="C84" s="2"/>
      <c r="D84" s="2">
        <v>0</v>
      </c>
      <c r="E84" s="2">
        <v>0</v>
      </c>
    </row>
    <row r="85" spans="1:5" ht="132" x14ac:dyDescent="0.25">
      <c r="A85" s="1" t="s">
        <v>97</v>
      </c>
      <c r="B85" s="35" t="s">
        <v>110</v>
      </c>
      <c r="C85" s="2">
        <v>3490816</v>
      </c>
      <c r="D85" s="2">
        <v>1550655</v>
      </c>
      <c r="E85" s="2">
        <v>1311590</v>
      </c>
    </row>
    <row r="86" spans="1:5" ht="66" x14ac:dyDescent="0.25">
      <c r="A86" s="1" t="s">
        <v>128</v>
      </c>
      <c r="B86" s="3" t="s">
        <v>129</v>
      </c>
      <c r="C86" s="2">
        <v>667166</v>
      </c>
      <c r="D86" s="2">
        <v>674090</v>
      </c>
      <c r="E86" s="2">
        <v>700834</v>
      </c>
    </row>
    <row r="87" spans="1:5" ht="99" x14ac:dyDescent="0.25">
      <c r="A87" s="36" t="s">
        <v>98</v>
      </c>
      <c r="B87" s="7" t="s">
        <v>111</v>
      </c>
      <c r="C87" s="37">
        <v>33107.199999999997</v>
      </c>
      <c r="D87" s="37">
        <v>224597.91</v>
      </c>
      <c r="E87" s="37">
        <v>13512.8</v>
      </c>
    </row>
    <row r="88" spans="1:5" ht="82.5" x14ac:dyDescent="0.25">
      <c r="A88" s="1" t="s">
        <v>99</v>
      </c>
      <c r="B88" s="3" t="s">
        <v>112</v>
      </c>
      <c r="C88" s="2">
        <v>428489.13</v>
      </c>
      <c r="D88" s="2">
        <v>703034.21</v>
      </c>
      <c r="E88" s="2">
        <v>731158.45</v>
      </c>
    </row>
    <row r="89" spans="1:5" ht="117" customHeight="1" x14ac:dyDescent="0.25">
      <c r="A89" s="38" t="s">
        <v>126</v>
      </c>
      <c r="B89" s="39" t="s">
        <v>113</v>
      </c>
      <c r="C89" s="40">
        <v>11650100</v>
      </c>
      <c r="D89" s="40">
        <v>11650100</v>
      </c>
      <c r="E89" s="40">
        <v>11650100</v>
      </c>
    </row>
    <row r="90" spans="1:5" ht="49.5" x14ac:dyDescent="0.25">
      <c r="A90" s="1" t="s">
        <v>124</v>
      </c>
      <c r="B90" s="35" t="s">
        <v>114</v>
      </c>
      <c r="C90" s="2">
        <v>358344</v>
      </c>
      <c r="D90" s="2">
        <v>0</v>
      </c>
      <c r="E90" s="2">
        <v>0</v>
      </c>
    </row>
    <row r="91" spans="1:5" ht="51" customHeight="1" x14ac:dyDescent="0.25">
      <c r="A91" s="41" t="s">
        <v>100</v>
      </c>
      <c r="B91" s="42" t="s">
        <v>115</v>
      </c>
      <c r="C91" s="24">
        <v>1395192</v>
      </c>
      <c r="D91" s="24">
        <v>1361162</v>
      </c>
      <c r="E91" s="24">
        <v>1361162</v>
      </c>
    </row>
    <row r="92" spans="1:5" ht="51" customHeight="1" x14ac:dyDescent="0.25">
      <c r="A92" s="1" t="s">
        <v>139</v>
      </c>
      <c r="B92" s="35" t="s">
        <v>108</v>
      </c>
      <c r="C92" s="2">
        <v>2016764</v>
      </c>
      <c r="D92" s="2">
        <v>2017233</v>
      </c>
      <c r="E92" s="2">
        <v>2093065</v>
      </c>
    </row>
    <row r="93" spans="1:5" ht="117" customHeight="1" x14ac:dyDescent="0.25">
      <c r="A93" s="1" t="s">
        <v>154</v>
      </c>
      <c r="B93" s="35" t="s">
        <v>153</v>
      </c>
      <c r="C93" s="2">
        <v>272232</v>
      </c>
      <c r="D93" s="2">
        <v>0</v>
      </c>
      <c r="E93" s="2">
        <v>0</v>
      </c>
    </row>
    <row r="94" spans="1:5" ht="16.5" x14ac:dyDescent="0.25">
      <c r="A94" s="20" t="s">
        <v>84</v>
      </c>
      <c r="B94" s="43" t="s">
        <v>85</v>
      </c>
      <c r="C94" s="22">
        <f>C96+C97</f>
        <v>36910000</v>
      </c>
      <c r="D94" s="22">
        <f t="shared" ref="D94:E94" si="15">D96+D97</f>
        <v>26910000</v>
      </c>
      <c r="E94" s="22">
        <f t="shared" si="15"/>
        <v>26910000</v>
      </c>
    </row>
    <row r="95" spans="1:5" ht="51" hidden="1" customHeight="1" x14ac:dyDescent="0.25">
      <c r="A95" s="23" t="s">
        <v>82</v>
      </c>
      <c r="B95" s="18" t="s">
        <v>83</v>
      </c>
      <c r="C95" s="24"/>
      <c r="D95" s="24"/>
      <c r="E95" s="24"/>
    </row>
    <row r="96" spans="1:5" ht="118.5" customHeight="1" x14ac:dyDescent="0.25">
      <c r="A96" s="23" t="s">
        <v>127</v>
      </c>
      <c r="B96" s="18" t="s">
        <v>116</v>
      </c>
      <c r="C96" s="24">
        <v>26910000</v>
      </c>
      <c r="D96" s="24">
        <v>26910000</v>
      </c>
      <c r="E96" s="24">
        <v>26910000</v>
      </c>
    </row>
    <row r="97" spans="1:5" ht="55.5" customHeight="1" x14ac:dyDescent="0.25">
      <c r="A97" s="23" t="s">
        <v>82</v>
      </c>
      <c r="B97" s="18" t="s">
        <v>157</v>
      </c>
      <c r="C97" s="24">
        <v>10000000</v>
      </c>
      <c r="D97" s="24">
        <v>0</v>
      </c>
      <c r="E97" s="24">
        <v>0</v>
      </c>
    </row>
    <row r="98" spans="1:5" ht="23.45" customHeight="1" x14ac:dyDescent="0.25">
      <c r="A98" s="20" t="s">
        <v>146</v>
      </c>
      <c r="B98" s="21" t="s">
        <v>147</v>
      </c>
      <c r="C98" s="22">
        <f>C99</f>
        <v>0</v>
      </c>
      <c r="D98" s="22">
        <f t="shared" ref="D98:E98" si="16">D99</f>
        <v>118400815.59</v>
      </c>
      <c r="E98" s="22">
        <f t="shared" si="16"/>
        <v>0</v>
      </c>
    </row>
    <row r="99" spans="1:5" ht="39.6" customHeight="1" x14ac:dyDescent="0.25">
      <c r="A99" s="48" t="s">
        <v>148</v>
      </c>
      <c r="B99" s="18" t="s">
        <v>149</v>
      </c>
      <c r="C99" s="24">
        <v>0</v>
      </c>
      <c r="D99" s="24">
        <v>118400815.59</v>
      </c>
      <c r="E99" s="24">
        <v>0</v>
      </c>
    </row>
    <row r="100" spans="1:5" ht="16.5" x14ac:dyDescent="0.25">
      <c r="A100" s="53" t="s">
        <v>39</v>
      </c>
      <c r="B100" s="53"/>
      <c r="C100" s="22">
        <f>SUM(C42,C8)</f>
        <v>1450884569.79</v>
      </c>
      <c r="D100" s="22">
        <f>SUM(D42,D8)</f>
        <v>1092729105.4400001</v>
      </c>
      <c r="E100" s="22">
        <f>SUM(E42,E8)</f>
        <v>991251205.0999999</v>
      </c>
    </row>
  </sheetData>
  <autoFilter ref="A7:C7"/>
  <mergeCells count="7">
    <mergeCell ref="D1:E1"/>
    <mergeCell ref="A100:B100"/>
    <mergeCell ref="A3:C3"/>
    <mergeCell ref="A2:C2"/>
    <mergeCell ref="A5:E5"/>
    <mergeCell ref="A4:E4"/>
    <mergeCell ref="D2:E2"/>
  </mergeCells>
  <pageMargins left="0.74803149606299213" right="0.19685039370078741" top="0.27559055118110237" bottom="0.19685039370078741" header="0.23622047244094491" footer="0.19685039370078741"/>
  <pageSetup paperSize="9" scale="72" fitToHeight="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c:creator>
  <cp:lastModifiedBy>budg5</cp:lastModifiedBy>
  <cp:lastPrinted>2021-12-26T23:25:29Z</cp:lastPrinted>
  <dcterms:created xsi:type="dcterms:W3CDTF">2018-10-31T05:47:16Z</dcterms:created>
  <dcterms:modified xsi:type="dcterms:W3CDTF">2021-12-26T23:27:59Z</dcterms:modified>
</cp:coreProperties>
</file>