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"/>
    </mc:Choice>
  </mc:AlternateContent>
  <bookViews>
    <workbookView xWindow="480" yWindow="240" windowWidth="20730" windowHeight="11640" firstSheet="1" activeTab="1"/>
  </bookViews>
  <sheets>
    <sheet name="Утоочнение 2" sheetId="4" r:id="rId1"/>
    <sheet name="Утоочнение 1" sheetId="1" r:id="rId2"/>
  </sheets>
  <definedNames>
    <definedName name="_xlnm.Print_Area" localSheetId="1">'Утоочнение 1'!$A$1:$F$67</definedName>
    <definedName name="_xlnm.Print_Area" localSheetId="0">'Утоочнение 2'!$A$1:$F$71</definedName>
  </definedNames>
  <calcPr calcId="152511"/>
</workbook>
</file>

<file path=xl/calcChain.xml><?xml version="1.0" encoding="utf-8"?>
<calcChain xmlns="http://schemas.openxmlformats.org/spreadsheetml/2006/main">
  <c r="C40" i="1" l="1"/>
  <c r="D40" i="1"/>
  <c r="D22" i="1"/>
  <c r="D66" i="1" s="1"/>
  <c r="E28" i="1"/>
  <c r="C22" i="1"/>
  <c r="C66" i="1" s="1"/>
  <c r="D59" i="1"/>
  <c r="C59" i="1"/>
  <c r="D54" i="1"/>
  <c r="C54" i="1"/>
  <c r="D51" i="1"/>
  <c r="C51" i="1"/>
  <c r="D45" i="1"/>
  <c r="C45" i="1"/>
  <c r="D35" i="1"/>
  <c r="C35" i="1"/>
  <c r="E32" i="1"/>
  <c r="E31" i="1"/>
  <c r="E40" i="1" l="1"/>
  <c r="E22" i="1"/>
  <c r="E19" i="1"/>
  <c r="E14" i="1" l="1"/>
  <c r="E15" i="1"/>
  <c r="E18" i="1"/>
  <c r="E17" i="1"/>
  <c r="E16" i="1"/>
  <c r="D20" i="1"/>
  <c r="D67" i="1" s="1"/>
  <c r="C20" i="1"/>
  <c r="C67" i="1" s="1"/>
  <c r="D65" i="4" l="1"/>
  <c r="C65" i="4"/>
  <c r="C70" i="4" s="1"/>
  <c r="C71" i="4" s="1"/>
  <c r="D60" i="4"/>
  <c r="C60" i="4"/>
  <c r="D57" i="4"/>
  <c r="C57" i="4"/>
  <c r="D51" i="4"/>
  <c r="C51" i="4"/>
  <c r="D46" i="4"/>
  <c r="C46" i="4"/>
  <c r="D40" i="4"/>
  <c r="C40" i="4"/>
  <c r="D38" i="4"/>
  <c r="C38" i="4"/>
  <c r="D30" i="4"/>
  <c r="C30" i="4"/>
  <c r="D70" i="4" l="1"/>
  <c r="D71" i="4" s="1"/>
  <c r="E27" i="4"/>
  <c r="E26" i="4" l="1"/>
  <c r="E25" i="4"/>
  <c r="E24" i="4"/>
  <c r="E23" i="4"/>
  <c r="E22" i="4"/>
  <c r="E20" i="4"/>
  <c r="E19" i="4"/>
  <c r="E18" i="4"/>
  <c r="E17" i="4"/>
  <c r="E16" i="4"/>
  <c r="E15" i="4"/>
  <c r="E14" i="4"/>
  <c r="E13" i="4"/>
  <c r="E69" i="4"/>
  <c r="E68" i="4"/>
  <c r="E67" i="4"/>
  <c r="E66" i="4"/>
  <c r="E64" i="4"/>
  <c r="E63" i="4"/>
  <c r="E62" i="4"/>
  <c r="E61" i="4"/>
  <c r="E59" i="4"/>
  <c r="E58" i="4"/>
  <c r="E56" i="4"/>
  <c r="E55" i="4"/>
  <c r="E54" i="4"/>
  <c r="E53" i="4"/>
  <c r="E52" i="4"/>
  <c r="E50" i="4"/>
  <c r="E49" i="4"/>
  <c r="E48" i="4"/>
  <c r="E47" i="4"/>
  <c r="E45" i="4"/>
  <c r="E44" i="4"/>
  <c r="E43" i="4"/>
  <c r="E42" i="4"/>
  <c r="E41" i="4"/>
  <c r="E39" i="4"/>
  <c r="E38" i="4" s="1"/>
  <c r="E37" i="4"/>
  <c r="E36" i="4"/>
  <c r="E35" i="4"/>
  <c r="E34" i="4"/>
  <c r="E33" i="4"/>
  <c r="E32" i="4"/>
  <c r="E31" i="4"/>
  <c r="E28" i="4"/>
  <c r="E21" i="4"/>
  <c r="E12" i="4"/>
  <c r="E60" i="4" l="1"/>
  <c r="E65" i="4"/>
  <c r="E57" i="4"/>
  <c r="E51" i="4"/>
  <c r="E46" i="4"/>
  <c r="E40" i="4"/>
  <c r="E30" i="4"/>
  <c r="E67" i="1"/>
  <c r="E63" i="1"/>
  <c r="E64" i="1"/>
  <c r="E65" i="1"/>
  <c r="E66" i="1"/>
  <c r="E62" i="1"/>
  <c r="E59" i="1"/>
  <c r="E55" i="1"/>
  <c r="E56" i="1"/>
  <c r="E57" i="1"/>
  <c r="E58" i="1"/>
  <c r="E53" i="1"/>
  <c r="E54" i="1"/>
  <c r="E52" i="1"/>
  <c r="E51" i="1"/>
  <c r="E47" i="1"/>
  <c r="E48" i="1"/>
  <c r="E49" i="1"/>
  <c r="E50" i="1"/>
  <c r="E46" i="1"/>
  <c r="E45" i="1"/>
  <c r="E44" i="1"/>
  <c r="E43" i="1"/>
  <c r="E42" i="1"/>
  <c r="E41" i="1"/>
  <c r="E39" i="1"/>
  <c r="E38" i="1"/>
  <c r="E37" i="1"/>
  <c r="E36" i="1"/>
  <c r="E35" i="1"/>
  <c r="E34" i="1"/>
  <c r="E33" i="1"/>
  <c r="E26" i="1"/>
  <c r="E27" i="1"/>
  <c r="E29" i="1"/>
  <c r="E30" i="1"/>
  <c r="E25" i="1"/>
  <c r="E24" i="1"/>
  <c r="E23" i="1"/>
  <c r="E20" i="1"/>
  <c r="E13" i="1"/>
  <c r="E12" i="1"/>
  <c r="E70" i="4" l="1"/>
  <c r="E71" i="4" s="1"/>
</calcChain>
</file>

<file path=xl/sharedStrings.xml><?xml version="1.0" encoding="utf-8"?>
<sst xmlns="http://schemas.openxmlformats.org/spreadsheetml/2006/main" count="267" uniqueCount="184">
  <si>
    <t>Раздел/</t>
  </si>
  <si>
    <t>подраздел</t>
  </si>
  <si>
    <t>Наименование показателя</t>
  </si>
  <si>
    <t>Первоначальные бюджетные назначения</t>
  </si>
  <si>
    <t>Уточненные бюджетные назначения</t>
  </si>
  <si>
    <t>Увеличение (+), уменьшение (-)</t>
  </si>
  <si>
    <t>Причины внесения изменений</t>
  </si>
  <si>
    <t>ДОХОДЫ</t>
  </si>
  <si>
    <t xml:space="preserve">1 00 00000 00 </t>
  </si>
  <si>
    <t>НАЛОГОВЫЕ И НЕНАЛОГОВЫЕ ДОХОДЫ</t>
  </si>
  <si>
    <t xml:space="preserve">2 00 00000 00 </t>
  </si>
  <si>
    <t>БЕЗВОЗМЕЗДНЫЕ ПОСТУПЛЕНИЯ</t>
  </si>
  <si>
    <t>ВСЕГО ДОХОДОВ</t>
  </si>
  <si>
    <t>РАСХОДЫ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</si>
  <si>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</si>
  <si>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</si>
  <si>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</si>
  <si>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</si>
  <si>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</si>
  <si>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</si>
  <si>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</si>
  <si>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</si>
  <si>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</si>
  <si>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</si>
  <si>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</si>
  <si>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СЕЛЬСКОЕ ХОЗЯЙСТВО И РЫБОЛОВСТВО</t>
  </si>
  <si>
    <t>ВОДНОЕ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</si>
  <si>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</si>
  <si>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</si>
  <si>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</si>
  <si>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</si>
  <si>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</si>
  <si>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</si>
  <si>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</si>
  <si>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</si>
  <si>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</si>
  <si>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</si>
  <si>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</si>
  <si>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</si>
  <si>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</si>
  <si>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</si>
  <si>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</si>
  <si>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</si>
  <si>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 И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</si>
  <si>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</si>
  <si>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</si>
  <si>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</si>
  <si>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</si>
  <si>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</si>
  <si>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</si>
  <si>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</si>
  <si>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</si>
  <si>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СРЕДСТВА МАССОВОЙ ИНФОРМАЦИИ</t>
  </si>
  <si>
    <t>ПЕРИОДИЧЕСКАЯ ПЕЧАТЬ И ИЗДАТЕЛЬСТВА</t>
  </si>
  <si>
    <t>ВСЕГО РАСХОДОВ</t>
  </si>
  <si>
    <t>ДЕФИЦИТ, ПРОФИЦИТ</t>
  </si>
  <si>
    <t>0100</t>
  </si>
  <si>
    <t>0102</t>
  </si>
  <si>
    <t>0103</t>
  </si>
  <si>
    <t>0104</t>
  </si>
  <si>
    <t>0105</t>
  </si>
  <si>
    <t>0106</t>
  </si>
  <si>
    <t>0111</t>
  </si>
  <si>
    <t>0113</t>
  </si>
  <si>
    <t>0300</t>
  </si>
  <si>
    <t>0309</t>
  </si>
  <si>
    <t>0400</t>
  </si>
  <si>
    <t>0405</t>
  </si>
  <si>
    <t>0406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</si>
  <si>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</si>
  <si>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</si>
  <si>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</si>
  <si>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</si>
  <si>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</si>
  <si>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</si>
  <si>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</si>
  <si>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</si>
  <si>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</si>
  <si>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</si>
  <si>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</si>
  <si>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0703</t>
  </si>
  <si>
    <t>0707</t>
  </si>
  <si>
    <t>0709</t>
  </si>
  <si>
    <t>0800</t>
  </si>
  <si>
    <t>0801</t>
  </si>
  <si>
    <t>0804</t>
  </si>
  <si>
    <r>
      <t>Увеличение за счет остатков  на счете: на приобретение коммунальных услуг, автомобиля, мебели. Оплату контракта 2019 года на поставку мебели (стулья в актовый зал),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командировочные расходы, оплату договоров гражданско правового характера, уплату прочих налогов, погашение кредиторской задолженности сельских поселений, выплаты пособий на период трудоустройства в связи с ликвидацией, оплата госпошлины и услуг нотариуса, выплаты (работникам) среднего месячного заработка на период трудоустройства, в связи с сокращением</t>
    </r>
  </si>
  <si>
    <t>Перераспределение средств по ходатайствам ГРБС</t>
  </si>
  <si>
    <t> Уточнение остатков на едином счете бюджета округа</t>
  </si>
  <si>
    <t>Увеличение за счет остатков  на счете: на содержание и ремонт дорог за счет остатков дорожного фонда на 01.01.2020, на проведение мероприятий по определению зон затопления</t>
  </si>
  <si>
    <t>1 01 02010 01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</si>
  <si>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</si>
  <si>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Приостановление деятельности хозяйствующих субъектов, в связи с введением мер по предотвращению распространения коронавирусной инфекции COVID-19</t>
  </si>
  <si>
    <t>1 01 02020 01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</si>
  <si>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</si>
  <si>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Приостановление деятельности данной категории налогоплательщиков, в связи с введением мер по предотвращению распространения коронавирусной инфекции COVID-19</t>
  </si>
  <si>
    <t>1 01 02030 01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</si>
  <si>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</si>
  <si>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Снижение налогооблагаемой базы</t>
  </si>
  <si>
    <t>1 05 02010 02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</si>
  <si>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</si>
  <si>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Снижение на 50% корректирующего коэффициента базовой доходности К2, для видов предпринимательской деятельности наиболее пострадавших от введения ограничительных мер</t>
  </si>
  <si>
    <t>1 05 03010 01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</si>
  <si>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</si>
  <si>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Увеличения налогооблагаемой базы по ИП Акопян</t>
  </si>
  <si>
    <t>1 06 06032 04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</si>
  <si>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</si>
  <si>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Снижение ставки с 1,5% до 0,5% для отдельных категорий земельных участков</t>
  </si>
  <si>
    <t>1 13 01994 04</t>
  </si>
  <si>
    <t>Прочие доходы от оказания платных услуг (работ) получателями средств бюджетов городских округов</t>
  </si>
  <si>
    <t>Временное закрытие групп в детских дошкольных учреждениях, приостановление проведения платных культурно-массовых мероприятий, в связи с введением мер по предотвращению распространения коронавирусной инфекции COVID-19</t>
  </si>
  <si>
    <t>1 14 06024 04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</si>
  <si>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</si>
  <si>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Снижение заинтересованности физических и юридических лиц в выкупе земельных участков, а также финансовыми сложностями потенциальных покупателей</t>
  </si>
  <si>
    <t>2 02 15002 04</t>
  </si>
  <si>
    <t>Дотация на поддержку мер по обеспечению сбалансированности бюджетов</t>
  </si>
  <si>
    <t>2 02 25497 04</t>
  </si>
  <si>
    <t>Субсидии на реализацию мероприятий по обеспечению жильем молодых семей</t>
  </si>
  <si>
    <t>2 02 25519 04</t>
  </si>
  <si>
    <t>Субсидии на поддержку отрасли культуры</t>
  </si>
  <si>
    <t>2 02 29999 04</t>
  </si>
  <si>
    <t>Прочие субсидии</t>
  </si>
  <si>
    <t>2 02 30024 04</t>
  </si>
  <si>
    <t>Субвенции на выполнение передаваемых полномочий субъектов Российской Федерации</t>
  </si>
  <si>
    <t>2 02 49999 04</t>
  </si>
  <si>
    <t>Прочие межбюджетные трансферты</t>
  </si>
  <si>
    <t>Дополнительно выделени из краевого бюджета иные межбюджетные трансферты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</si>
  <si>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Общая сумма безвозмездных поступлений изменяется на основании уведомлений о бюджетных ассигнованиях и ходатайств об изменении сводной бюджетной росписи главных распорядителей средств краевого бюджета</t>
  </si>
  <si>
    <t>Увеличено поступление дотации на основании постановления Правительства Приморского края от 19 мая 2020 года № 228-пп "Об утверждении распределения дотаций на поддержку мер по обеспечению сбалансированности бюджетов муниципальных образований Приморского края в целях финансового обеспечения расходных обязательств муниципальных образований при недостатке собственных доходов местных бюджетов в 2020 году"</t>
  </si>
  <si>
    <t>Выделены дополнительные средства из федерального и краевого бюджета на реализацию мероприятий по обеспечению жильем молодых семей</t>
  </si>
  <si>
    <t>Выделены дополнительные средства из федерального и краевого бюджета на поддержку лучших работников муниципальных учреждений культуры, согласно постановления Правительства Приморского края от 24.04.2020 № 372-пп "О распределении субсидий из краевого бюждета бюджетам муниципальных образований Приморского края на софинансирование реализации отдельных мероприятий муниципальных программ, направленных на поддержку отрасли культуры, в 2020 году"</t>
  </si>
  <si>
    <t>Увеличено поступление прочих субсидий на основании уведомлений о бюджетных ассигнованиях и ходатайств об изменении сводной бюджетной росписи главных распорядителей средств краевого бюджета</t>
  </si>
  <si>
    <t>Уменьшино поступление субвенций на выполнение передаваемых полномочий на основании уведомлений о бюджетных ассигнованиях и ходатайств об изменении сводной бюджетной росписи главных распорядителей средств краевого бюджета</t>
  </si>
  <si>
    <t>Увеличены бюджетные ассигнования на оплату труда и начисления на оплату труда работников органов местного самоуправления и подведомственных учреждений, средств резервного фонда в целях предупреждения распространения новой коронавирусной инфекции, на мероприятия на оказание содействия в подготовке проведения общероссийского голосования</t>
  </si>
  <si>
    <t>Уменьшены бюджетные ассигнования на приобретение и установку звуковых сирен оповещения населения</t>
  </si>
  <si>
    <t>Уменьшены бюджетные ассигнования средств субвенции в связи с внесением изменений в Закон Приморского края "О краевом бюджете на 2020 год и плановый период 2021-2022 годов"</t>
  </si>
  <si>
    <t>Уменьшены бюджетные ассигнования за счет снижения доходной базы (собственных доходов)</t>
  </si>
  <si>
    <t>Уменьшены бюджетные ассигнования за счет снижения доходной базы (собственных доходов) по мероприятим поддержки малого и среднего предпринимательства, мероприятия по туризму</t>
  </si>
  <si>
    <t xml:space="preserve">Уменьшены бюджетные ассигнования за счет снижения доходной базы (собственных доходов) на приобретение резервных источников питания, содержание линий уличного освещения, проведение энергоаудита, обучение персонала, мероприятия по содержанию и благоустройству </t>
  </si>
  <si>
    <t>Увеличены бюджетные ассигнования в связи с выделением субсидии муниципальному казенному предприятию «Энергетик»  в целях восстановления платежеспособности</t>
  </si>
  <si>
    <t>Увеличены бюджетные ассигнованияза за счет распределения дотации на поддержку мер по обеспечению сбалансированности бюджетов в рамках реализации перспективного плана развития Чугуевского муниципального округа  на приобретение специализированной техники и ремонт автомобильных дорог. А так же  уменьшены бюджетные ассигнованияза счет снижения ссубсидии на 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за счет средств дорожного фонда Приморского края</t>
  </si>
  <si>
    <t xml:space="preserve">В целом по разделу увеличение бюджетных ассигнований  увеличены за счет увеличения субсидии на капитальный ремонт образовательных учреждений, а так же распределения дотации на поддержку мер по обеспечению сбалансированности бюджетов в рамках реализации перспективного плана развития Чугуевского муниципального округа (капитальный ремонт пищеблоков МКОУ СОШ им. А.А. Фадеева и МБОУ СОШ № 2 с. Чугуевка, празработку проектно-сметной документации, проведение капитальных ремонтов в дошкольных и образоватеьных учреждениях. Уменьшены бюджетные ассигнования в связи со снижением доходной базы (собственные доходы) и субвенции на организацию и обеспечение летнего отдыха детей </t>
  </si>
  <si>
    <t>Уменьшены бюджетные ассигнования за счет снижения доходной базы (собственных доходов) по мероприятиям на проведение культурно-массовых мероприятий, обеспечение деятельности учреждений</t>
  </si>
  <si>
    <t>Увеличены бюджетные ассигнования средств субвенции в связи с внесением изменений в Закон Приморского края "О краевом бюджете на 2020 год и плановый период 2021-2022 годов"</t>
  </si>
  <si>
    <t>Уменьшены бюджетные ассигнования за счет снижения доходной базы (собственных доходов) по мероприятиям  направленных на развитие адаптивной физкультуры и мероприятий по профилактике злоупотребления наркотиками, популяризации здорового образа жизни</t>
  </si>
  <si>
    <t>Уменьшены бюджетные ассигнования за счет снижения доходной базы (собственных доходов) по мероприятиям на организацию и проведение массовых физкультурно-спортивных мероприятий</t>
  </si>
  <si>
    <t xml:space="preserve">Увеличены бюджетные ассигнования в связи с выделением субсидии из бюджета Приморского края на организацию физкультурно-спортивной работы по месту жительства </t>
  </si>
  <si>
    <t>2.  Решение Думы Чугуевского муниципального округа от 29 мая 2020 года № 33-НПА « О внесении изменений в решение Думы Чугуевского муниципального района от 12 декабря 2019 года № 503-НПА «О бюджете Чугуевского муниципального округа на 2020 год и плановый период 2021 и 2022 годов»</t>
  </si>
  <si>
    <t>0107</t>
  </si>
  <si>
    <t>В 2021году Думой Чугуевского муниципального округа рассмотрена и принята 1  корректировка решения Думы о  бюджете округа:</t>
  </si>
  <si>
    <t xml:space="preserve">2 02 30000 00 </t>
  </si>
  <si>
    <t xml:space="preserve">СУБВЕНЦИИ БЮДЖЕТАМ БЮДЖЕТНОЙ СИСТЕМЫ РОССИЙСКОЙ ФЕДЕРАЦИИ </t>
  </si>
  <si>
    <t xml:space="preserve">2 02 35930 14 </t>
  </si>
  <si>
    <t>Субвенции бюджетам муниципальных округов на государственную регистрацию актов гражданского состояния</t>
  </si>
  <si>
    <t>Дополнительные средства на испоплнение федеральных полномочий по государственной регистрации акутов гражданского состояния</t>
  </si>
  <si>
    <t>2 02 20000 00</t>
  </si>
  <si>
    <t>СУБСИДИИ БЮДЖЕТАМ БЮДЖЕТНОЙ СИСТЕМЫ РОССИЙСКОЙ ФЕДЕРАЦИИ (МЕЖБЮДЖЕТНЫЕ СУБСИДИИ)</t>
  </si>
  <si>
    <t>2 02 25232 14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</si>
  <si>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</si>
  <si>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2 02 29999 14</t>
  </si>
  <si>
    <t>Прочие субсидии бюджетам муниципальных округов</t>
  </si>
  <si>
    <t>Выделены дополнительные средства в целях завершения строительства детского сада в с. Чугуевка</t>
  </si>
  <si>
    <t>Увеличено поступление прочих субсидий на основании уведомлений о бюджетных ассигнованиях и ходатайств об изменении сводной бюджетной росписи главных распорядителей средств краевого бюджета и закона Приморского края "О внесении изменений в закон "О краевом бюджете на 2021 год и плановый период 2022 и2023 годов"(субсидии на развитие спортивной инфраструктуры (строительсктво ФОК), субсидии на проведение работ по  сохранению объектов культуры)</t>
  </si>
  <si>
    <t>Обеспечение проведения выборов и референдумов</t>
  </si>
  <si>
    <t>2 02 35118 14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</si>
  <si>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</si>
  <si>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Дополнительные средства на испоплнение федеральных полномочий по  осуществлению первичного воинского учета на территориях, где отсутствуют военные комиссариаты</t>
  </si>
  <si>
    <t>0200</t>
  </si>
  <si>
    <t>НАЦИОНАЛЬНАЯ ОБОРОНА</t>
  </si>
  <si>
    <t>0203</t>
  </si>
  <si>
    <t>Мобилизационная и вневойсковая подготовка</t>
  </si>
  <si>
    <t>0310</t>
  </si>
  <si>
    <t xml:space="preserve">Увеличение за счет остатков  на счете: на оплату труда и начислений на оплату труда   </t>
  </si>
  <si>
    <t>Перераспределение средств резервного фонда на мероприятия в целях предотвращения новой коронавирусной инфекции, согласно распоряжений</t>
  </si>
  <si>
    <t>Увеличение за счет остатков  на счете перераспределения бюджетных ассигнований, в пределах утвержднных лимитов муниципальных программ: на командировочные расходы, проибретение ГСМ, запасных частей на автомоболи, ризогрофа, коммунальные услуги, мероприятия по охране труда</t>
  </si>
  <si>
    <t>Увеличение в связи с выделением субвенции на осуществление первичного воинского учета</t>
  </si>
  <si>
    <t>Увеличение за счет остатков  на счете: на содержание и ремонт дорог за счет остатков дорожного фонда на 01.01.2021</t>
  </si>
  <si>
    <t>Увеличение за счет остатков  на счете: на создание резерва финансовых средств (на оплату труда работников муниципальных учреждений, на софинансирование доли местного бюджета в рамках реализации в 2021 году проектов инициативного бюджетирования по направлению «Твой проект», а так же дополнительные средства на ввод объектов строительства д/сад, ФОК)</t>
  </si>
  <si>
    <t>Увеличение за счет остатков  на счете: на приобретение резервных источников питания, благоустройство пешеходной дорожки вдоль центральной улицы 50 лет Октября</t>
  </si>
  <si>
    <t>Увеличение за счет остатков  на счете:  : на оплату труда и начислений на оплату труда, коммунальные услуги, приобретение продуктов питание дошкольным учреждениям, проведение текущих ремонтов образовательных учреждений, приобретение музыкальных инструментов. А так же субсидии на строительство детского сада.</t>
  </si>
  <si>
    <t xml:space="preserve">Увеличение за счет остатков  на счете: на мероприятия по охране труда, профилактику коронавирусной инфекции, проведение праздничных мероприятий, текущее содержание учреждений культуры. </t>
  </si>
  <si>
    <t>Увеличение за счет субсидии на сохранение объектов культуры, а так же остатков на счете с целью соблюдения уровня софинансирования</t>
  </si>
  <si>
    <t>Увеличение за счет субсидии на строительство ФОК, а так же остатков на счете с целью соблюдения уровня софинансирования</t>
  </si>
  <si>
    <r>
      <t>1.</t>
    </r>
    <r>
      <rPr>
        <sz val="7"/>
        <color theme="1"/>
        <rFont val="Times New Roman"/>
        <family val="1"/>
        <charset val="204"/>
      </rPr>
      <t xml:space="preserve">           </t>
    </r>
    <r>
      <rPr>
        <sz val="14"/>
        <color theme="1"/>
        <rFont val="Times New Roman"/>
        <family val="1"/>
        <charset val="204"/>
      </rPr>
      <t>Решение Думы Чугуевского муниципального округа от 26 марта 2021 года № 168-НПА « О внесении изменений в решение Думы Чугуевского муниципального округа                                                                         от 25 декабря 2020 года № 130-НПА «О бюджете Чугуевского муниципального округа на 2021 год и плановый период 2022 и 2023 годов»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</si>
</sst>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0" fillId="0" borderId="1" xfId="0" applyNumberForma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1"/>
  <sheetViews>
    <sheetView view="pageBreakPreview" zoomScale="90" zoomScaleNormal="100" zoomScaleSheetLayoutView="90" workbookViewId="0">
      <selection activeCell="E13" sqref="E13:E20"/>
    </sheetView>
  </sheetViews>
  <sheetFormatPr defaultRowHeight="15" x14ac:dyDescent="0.25"/>
  <cols>
    <col min="1" max="1" width="15.85546875" customWidth="1"/>
    <col min="2" max="2" width="66.140625" customWidth="1"/>
    <col min="3" max="4" width="18.7109375" customWidth="1"/>
    <col min="5" max="5" width="16.5703125" customWidth="1"/>
    <col min="6" max="6" width="82.28515625" customWidth="1"/>
  </cols>
  <sheetData>
    <row r="2" spans="1:23" ht="18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8.75" customHeight="1" x14ac:dyDescent="0.25">
      <c r="A3" s="43" t="s">
        <v>147</v>
      </c>
      <c r="B3" s="43"/>
      <c r="C3" s="43"/>
      <c r="D3" s="43"/>
      <c r="E3" s="43"/>
      <c r="F3" s="4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8.75" customHeight="1" x14ac:dyDescent="0.25">
      <c r="A4" s="43"/>
      <c r="B4" s="43"/>
      <c r="C4" s="43"/>
      <c r="D4" s="43"/>
      <c r="E4" s="43"/>
      <c r="F4" s="4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5" customHeight="1" x14ac:dyDescent="0.25">
      <c r="A5" s="43"/>
      <c r="B5" s="43"/>
      <c r="C5" s="43"/>
      <c r="D5" s="43"/>
      <c r="E5" s="43"/>
      <c r="F5" s="4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8.75" hidden="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3" ht="18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3" ht="15.75" x14ac:dyDescent="0.25">
      <c r="A8" s="7" t="s">
        <v>0</v>
      </c>
      <c r="B8" s="44" t="s">
        <v>2</v>
      </c>
      <c r="C8" s="44" t="s">
        <v>3</v>
      </c>
      <c r="D8" s="44" t="s">
        <v>4</v>
      </c>
      <c r="E8" s="44" t="s">
        <v>5</v>
      </c>
      <c r="F8" s="44" t="s">
        <v>6</v>
      </c>
    </row>
    <row r="9" spans="1:23" ht="15.75" x14ac:dyDescent="0.25">
      <c r="A9" s="7" t="s">
        <v>1</v>
      </c>
      <c r="B9" s="44"/>
      <c r="C9" s="44"/>
      <c r="D9" s="44"/>
      <c r="E9" s="44"/>
      <c r="F9" s="44"/>
    </row>
    <row r="10" spans="1:23" ht="15.75" x14ac:dyDescent="0.25">
      <c r="A10" s="7">
        <v>1</v>
      </c>
      <c r="B10" s="7">
        <v>2</v>
      </c>
      <c r="C10" s="7">
        <v>3</v>
      </c>
      <c r="D10" s="8"/>
      <c r="E10" s="8"/>
      <c r="F10" s="7">
        <v>4</v>
      </c>
    </row>
    <row r="11" spans="1:23" ht="15.75" x14ac:dyDescent="0.25">
      <c r="A11" s="8"/>
      <c r="B11" s="5" t="s">
        <v>7</v>
      </c>
      <c r="C11" s="9"/>
      <c r="D11" s="9"/>
      <c r="E11" s="9"/>
      <c r="F11" s="9"/>
    </row>
    <row r="12" spans="1:23" ht="22.5" customHeight="1" x14ac:dyDescent="0.25">
      <c r="A12" s="10" t="s">
        <v>8</v>
      </c>
      <c r="B12" s="5" t="s">
        <v>9</v>
      </c>
      <c r="C12" s="6">
        <v>407243300</v>
      </c>
      <c r="D12" s="6">
        <v>389043300</v>
      </c>
      <c r="E12" s="11">
        <f t="shared" ref="E12:E28" si="0">D12-C12</f>
        <v>-18200000</v>
      </c>
      <c r="F12" s="12"/>
    </row>
    <row r="13" spans="1:23" ht="105" customHeight="1" x14ac:dyDescent="0.25">
      <c r="A13" s="12" t="s">
        <v>90</v>
      </c>
      <c r="B13" s="9" t="s">
        <v>91</v>
      </c>
      <c r="C13" s="13">
        <v>281552800</v>
      </c>
      <c r="D13" s="13">
        <v>276052800</v>
      </c>
      <c r="E13" s="14">
        <f t="shared" si="0"/>
        <v>-5500000</v>
      </c>
      <c r="F13" s="12" t="s">
        <v>92</v>
      </c>
    </row>
    <row r="14" spans="1:23" ht="144.75" customHeight="1" x14ac:dyDescent="0.25">
      <c r="A14" s="15" t="s">
        <v>93</v>
      </c>
      <c r="B14" s="16" t="s">
        <v>94</v>
      </c>
      <c r="C14" s="13">
        <v>5000000</v>
      </c>
      <c r="D14" s="13">
        <v>4000000</v>
      </c>
      <c r="E14" s="14">
        <f t="shared" si="0"/>
        <v>-1000000</v>
      </c>
      <c r="F14" s="12" t="s">
        <v>95</v>
      </c>
    </row>
    <row r="15" spans="1:23" ht="78.75" customHeight="1" x14ac:dyDescent="0.25">
      <c r="A15" s="15" t="s">
        <v>96</v>
      </c>
      <c r="B15" s="9" t="s">
        <v>97</v>
      </c>
      <c r="C15" s="13">
        <v>2300000</v>
      </c>
      <c r="D15" s="13">
        <v>1800000</v>
      </c>
      <c r="E15" s="14">
        <f t="shared" si="0"/>
        <v>-500000</v>
      </c>
      <c r="F15" s="12" t="s">
        <v>98</v>
      </c>
    </row>
    <row r="16" spans="1:23" ht="65.25" customHeight="1" x14ac:dyDescent="0.25">
      <c r="A16" s="15" t="s">
        <v>99</v>
      </c>
      <c r="B16" s="9" t="s">
        <v>100</v>
      </c>
      <c r="C16" s="13">
        <v>14970000</v>
      </c>
      <c r="D16" s="13">
        <v>9959000</v>
      </c>
      <c r="E16" s="14">
        <f t="shared" si="0"/>
        <v>-5011000</v>
      </c>
      <c r="F16" s="12" t="s">
        <v>101</v>
      </c>
    </row>
    <row r="17" spans="1:6" ht="45.75" customHeight="1" x14ac:dyDescent="0.25">
      <c r="A17" s="15" t="s">
        <v>102</v>
      </c>
      <c r="B17" s="9" t="s">
        <v>103</v>
      </c>
      <c r="C17" s="17">
        <v>230000</v>
      </c>
      <c r="D17" s="13">
        <v>1230000</v>
      </c>
      <c r="E17" s="14">
        <f t="shared" si="0"/>
        <v>1000000</v>
      </c>
      <c r="F17" s="12" t="s">
        <v>104</v>
      </c>
    </row>
    <row r="18" spans="1:6" ht="67.5" customHeight="1" x14ac:dyDescent="0.25">
      <c r="A18" s="15" t="s">
        <v>105</v>
      </c>
      <c r="B18" s="9" t="s">
        <v>106</v>
      </c>
      <c r="C18" s="13">
        <v>10100000</v>
      </c>
      <c r="D18" s="13">
        <v>6749000</v>
      </c>
      <c r="E18" s="14">
        <f t="shared" si="0"/>
        <v>-3351000</v>
      </c>
      <c r="F18" s="12" t="s">
        <v>107</v>
      </c>
    </row>
    <row r="19" spans="1:6" ht="47.25" customHeight="1" x14ac:dyDescent="0.25">
      <c r="A19" s="15" t="s">
        <v>108</v>
      </c>
      <c r="B19" s="9" t="s">
        <v>109</v>
      </c>
      <c r="C19" s="13">
        <v>15545600</v>
      </c>
      <c r="D19" s="13">
        <v>14307600</v>
      </c>
      <c r="E19" s="14">
        <f t="shared" si="0"/>
        <v>-1238000</v>
      </c>
      <c r="F19" s="12" t="s">
        <v>110</v>
      </c>
    </row>
    <row r="20" spans="1:6" ht="50.25" customHeight="1" x14ac:dyDescent="0.25">
      <c r="A20" s="15" t="s">
        <v>111</v>
      </c>
      <c r="B20" s="9" t="s">
        <v>112</v>
      </c>
      <c r="C20" s="13">
        <v>3000000</v>
      </c>
      <c r="D20" s="13">
        <v>400000</v>
      </c>
      <c r="E20" s="14">
        <f t="shared" si="0"/>
        <v>-2600000</v>
      </c>
      <c r="F20" s="12" t="s">
        <v>113</v>
      </c>
    </row>
    <row r="21" spans="1:6" ht="46.5" customHeight="1" x14ac:dyDescent="0.25">
      <c r="A21" s="10" t="s">
        <v>10</v>
      </c>
      <c r="B21" s="5" t="s">
        <v>11</v>
      </c>
      <c r="C21" s="6">
        <v>691896112.47000003</v>
      </c>
      <c r="D21" s="6">
        <v>749662323.67999995</v>
      </c>
      <c r="E21" s="11">
        <f t="shared" si="0"/>
        <v>57766211.209999919</v>
      </c>
      <c r="F21" s="18" t="s">
        <v>127</v>
      </c>
    </row>
    <row r="22" spans="1:6" ht="98.25" customHeight="1" x14ac:dyDescent="0.25">
      <c r="A22" s="15" t="s">
        <v>114</v>
      </c>
      <c r="B22" s="9" t="s">
        <v>115</v>
      </c>
      <c r="C22" s="13">
        <v>13117658.720000001</v>
      </c>
      <c r="D22" s="13">
        <v>62041037.719999999</v>
      </c>
      <c r="E22" s="14">
        <f t="shared" si="0"/>
        <v>48923379</v>
      </c>
      <c r="F22" s="9" t="s">
        <v>128</v>
      </c>
    </row>
    <row r="23" spans="1:6" ht="32.25" customHeight="1" x14ac:dyDescent="0.25">
      <c r="A23" s="15" t="s">
        <v>116</v>
      </c>
      <c r="B23" s="9" t="s">
        <v>117</v>
      </c>
      <c r="C23" s="13">
        <v>1036400</v>
      </c>
      <c r="D23" s="13">
        <v>2800980</v>
      </c>
      <c r="E23" s="14">
        <f t="shared" si="0"/>
        <v>1764580</v>
      </c>
      <c r="F23" s="9" t="s">
        <v>129</v>
      </c>
    </row>
    <row r="24" spans="1:6" ht="115.5" customHeight="1" x14ac:dyDescent="0.25">
      <c r="A24" s="15" t="s">
        <v>118</v>
      </c>
      <c r="B24" s="9" t="s">
        <v>119</v>
      </c>
      <c r="C24" s="13">
        <v>0</v>
      </c>
      <c r="D24" s="13">
        <v>99431.76</v>
      </c>
      <c r="E24" s="14">
        <f t="shared" si="0"/>
        <v>99431.76</v>
      </c>
      <c r="F24" s="9" t="s">
        <v>130</v>
      </c>
    </row>
    <row r="25" spans="1:6" ht="48.75" customHeight="1" x14ac:dyDescent="0.25">
      <c r="A25" s="15" t="s">
        <v>120</v>
      </c>
      <c r="B25" s="9" t="s">
        <v>121</v>
      </c>
      <c r="C25" s="13">
        <v>114248655.39</v>
      </c>
      <c r="D25" s="13">
        <v>119870044.39</v>
      </c>
      <c r="E25" s="14">
        <f t="shared" si="0"/>
        <v>5621389</v>
      </c>
      <c r="F25" s="9" t="s">
        <v>131</v>
      </c>
    </row>
    <row r="26" spans="1:6" ht="54.75" customHeight="1" x14ac:dyDescent="0.25">
      <c r="A26" s="15" t="s">
        <v>122</v>
      </c>
      <c r="B26" s="9" t="s">
        <v>123</v>
      </c>
      <c r="C26" s="13">
        <v>408744884.66000003</v>
      </c>
      <c r="D26" s="13">
        <v>407216269.11000001</v>
      </c>
      <c r="E26" s="14">
        <f t="shared" si="0"/>
        <v>-1528615.5500000119</v>
      </c>
      <c r="F26" s="9" t="s">
        <v>132</v>
      </c>
    </row>
    <row r="27" spans="1:6" ht="51" customHeight="1" x14ac:dyDescent="0.25">
      <c r="A27" s="15" t="s">
        <v>124</v>
      </c>
      <c r="B27" s="9" t="s">
        <v>125</v>
      </c>
      <c r="C27" s="13">
        <v>0</v>
      </c>
      <c r="D27" s="13">
        <v>2886047</v>
      </c>
      <c r="E27" s="14">
        <f t="shared" si="0"/>
        <v>2886047</v>
      </c>
      <c r="F27" s="9" t="s">
        <v>126</v>
      </c>
    </row>
    <row r="28" spans="1:6" ht="21.75" customHeight="1" x14ac:dyDescent="0.25">
      <c r="A28" s="19"/>
      <c r="B28" s="5" t="s">
        <v>12</v>
      </c>
      <c r="C28" s="20">
        <v>1099139412.47</v>
      </c>
      <c r="D28" s="20">
        <v>1138705623.6800001</v>
      </c>
      <c r="E28" s="11">
        <f t="shared" si="0"/>
        <v>39566211.210000038</v>
      </c>
      <c r="F28" s="5"/>
    </row>
    <row r="29" spans="1:6" ht="15.75" x14ac:dyDescent="0.25">
      <c r="A29" s="19"/>
      <c r="B29" s="5" t="s">
        <v>13</v>
      </c>
      <c r="C29" s="8"/>
      <c r="D29" s="8"/>
      <c r="E29" s="8"/>
      <c r="F29" s="5"/>
    </row>
    <row r="30" spans="1:6" ht="23.25" customHeight="1" x14ac:dyDescent="0.25">
      <c r="A30" s="4" t="s">
        <v>56</v>
      </c>
      <c r="B30" s="5" t="s">
        <v>14</v>
      </c>
      <c r="C30" s="6">
        <f>SUM(C31:C37)</f>
        <v>140143971.05000001</v>
      </c>
      <c r="D30" s="6">
        <f t="shared" ref="D30:E30" si="1">SUM(D31:D37)</f>
        <v>149275848.05000001</v>
      </c>
      <c r="E30" s="6">
        <f t="shared" si="1"/>
        <v>9131876.9999999963</v>
      </c>
      <c r="F30" s="45" t="s">
        <v>133</v>
      </c>
    </row>
    <row r="31" spans="1:6" ht="51" customHeight="1" x14ac:dyDescent="0.25">
      <c r="A31" s="21" t="s">
        <v>57</v>
      </c>
      <c r="B31" s="16" t="s">
        <v>15</v>
      </c>
      <c r="C31" s="13">
        <v>2248000</v>
      </c>
      <c r="D31" s="13">
        <v>2248000</v>
      </c>
      <c r="E31" s="13">
        <f>D31-C31</f>
        <v>0</v>
      </c>
      <c r="F31" s="45"/>
    </row>
    <row r="32" spans="1:6" ht="62.25" customHeight="1" x14ac:dyDescent="0.25">
      <c r="A32" s="21" t="s">
        <v>58</v>
      </c>
      <c r="B32" s="16" t="s">
        <v>16</v>
      </c>
      <c r="C32" s="13">
        <v>2045100</v>
      </c>
      <c r="D32" s="13">
        <v>2055800</v>
      </c>
      <c r="E32" s="13">
        <f>D32-C32</f>
        <v>10700</v>
      </c>
      <c r="F32" s="45"/>
    </row>
    <row r="33" spans="1:6" ht="68.25" customHeight="1" x14ac:dyDescent="0.25">
      <c r="A33" s="21" t="s">
        <v>59</v>
      </c>
      <c r="B33" s="16" t="s">
        <v>17</v>
      </c>
      <c r="C33" s="13">
        <v>53859206</v>
      </c>
      <c r="D33" s="13">
        <v>56859206</v>
      </c>
      <c r="E33" s="13">
        <f>D33-C33</f>
        <v>3000000</v>
      </c>
      <c r="F33" s="45"/>
    </row>
    <row r="34" spans="1:6" ht="15.75" x14ac:dyDescent="0.25">
      <c r="A34" s="21" t="s">
        <v>60</v>
      </c>
      <c r="B34" s="16" t="s">
        <v>18</v>
      </c>
      <c r="C34" s="13">
        <v>21463</v>
      </c>
      <c r="D34" s="13">
        <v>21463</v>
      </c>
      <c r="E34" s="13">
        <f t="shared" ref="E34:E45" si="2">D34-C34</f>
        <v>0</v>
      </c>
      <c r="F34" s="45"/>
    </row>
    <row r="35" spans="1:6" ht="52.5" customHeight="1" x14ac:dyDescent="0.25">
      <c r="A35" s="21" t="s">
        <v>61</v>
      </c>
      <c r="B35" s="16" t="s">
        <v>19</v>
      </c>
      <c r="C35" s="13">
        <v>8912800</v>
      </c>
      <c r="D35" s="13">
        <v>9047100</v>
      </c>
      <c r="E35" s="13">
        <f t="shared" si="2"/>
        <v>134300</v>
      </c>
      <c r="F35" s="45"/>
    </row>
    <row r="36" spans="1:6" ht="15.75" x14ac:dyDescent="0.25">
      <c r="A36" s="21" t="s">
        <v>62</v>
      </c>
      <c r="B36" s="9" t="s">
        <v>20</v>
      </c>
      <c r="C36" s="13">
        <v>1500000</v>
      </c>
      <c r="D36" s="13">
        <v>7451197.4800000004</v>
      </c>
      <c r="E36" s="13">
        <f t="shared" si="2"/>
        <v>5951197.4800000004</v>
      </c>
      <c r="F36" s="45"/>
    </row>
    <row r="37" spans="1:6" ht="23.25" customHeight="1" x14ac:dyDescent="0.25">
      <c r="A37" s="21" t="s">
        <v>63</v>
      </c>
      <c r="B37" s="16" t="s">
        <v>21</v>
      </c>
      <c r="C37" s="13">
        <v>71557402.049999997</v>
      </c>
      <c r="D37" s="13">
        <v>71593081.569999993</v>
      </c>
      <c r="E37" s="13">
        <f t="shared" si="2"/>
        <v>35679.519999995828</v>
      </c>
      <c r="F37" s="45"/>
    </row>
    <row r="38" spans="1:6" ht="30.75" customHeight="1" x14ac:dyDescent="0.25">
      <c r="A38" s="4" t="s">
        <v>64</v>
      </c>
      <c r="B38" s="22" t="s">
        <v>22</v>
      </c>
      <c r="C38" s="6">
        <f>C39</f>
        <v>2123540</v>
      </c>
      <c r="D38" s="6">
        <f t="shared" ref="D38:E38" si="3">D39</f>
        <v>2003540</v>
      </c>
      <c r="E38" s="6">
        <f t="shared" si="3"/>
        <v>-120000</v>
      </c>
      <c r="F38" s="52" t="s">
        <v>134</v>
      </c>
    </row>
    <row r="39" spans="1:6" ht="50.25" customHeight="1" x14ac:dyDescent="0.25">
      <c r="A39" s="21" t="s">
        <v>65</v>
      </c>
      <c r="B39" s="16" t="s">
        <v>23</v>
      </c>
      <c r="C39" s="13">
        <v>2123540</v>
      </c>
      <c r="D39" s="13">
        <v>2003540</v>
      </c>
      <c r="E39" s="13">
        <f t="shared" si="2"/>
        <v>-120000</v>
      </c>
      <c r="F39" s="52"/>
    </row>
    <row r="40" spans="1:6" ht="27.75" customHeight="1" x14ac:dyDescent="0.25">
      <c r="A40" s="4" t="s">
        <v>66</v>
      </c>
      <c r="B40" s="5" t="s">
        <v>24</v>
      </c>
      <c r="C40" s="6">
        <f>SUM(C41:C45)</f>
        <v>60404186.93</v>
      </c>
      <c r="D40" s="6">
        <f>SUM(D41:D45)</f>
        <v>80246779.930000007</v>
      </c>
      <c r="E40" s="6">
        <f>SUM(E41:E45)</f>
        <v>19842593.000000007</v>
      </c>
      <c r="F40" s="5"/>
    </row>
    <row r="41" spans="1:6" ht="44.25" customHeight="1" x14ac:dyDescent="0.25">
      <c r="A41" s="21" t="s">
        <v>67</v>
      </c>
      <c r="B41" s="9" t="s">
        <v>25</v>
      </c>
      <c r="C41" s="13">
        <v>382811</v>
      </c>
      <c r="D41" s="13">
        <v>331404</v>
      </c>
      <c r="E41" s="13">
        <f t="shared" si="2"/>
        <v>-51407</v>
      </c>
      <c r="F41" s="9" t="s">
        <v>135</v>
      </c>
    </row>
    <row r="42" spans="1:6" ht="31.5" x14ac:dyDescent="0.25">
      <c r="A42" s="21" t="s">
        <v>68</v>
      </c>
      <c r="B42" s="9" t="s">
        <v>26</v>
      </c>
      <c r="C42" s="13">
        <v>240000</v>
      </c>
      <c r="D42" s="13">
        <v>0</v>
      </c>
      <c r="E42" s="13">
        <f t="shared" si="2"/>
        <v>-240000</v>
      </c>
      <c r="F42" s="9" t="s">
        <v>136</v>
      </c>
    </row>
    <row r="43" spans="1:6" ht="15.75" x14ac:dyDescent="0.25">
      <c r="A43" s="21" t="s">
        <v>69</v>
      </c>
      <c r="B43" s="9" t="s">
        <v>27</v>
      </c>
      <c r="C43" s="13">
        <v>2503223</v>
      </c>
      <c r="D43" s="13">
        <v>2503223</v>
      </c>
      <c r="E43" s="13">
        <f t="shared" si="2"/>
        <v>0</v>
      </c>
      <c r="F43" s="9"/>
    </row>
    <row r="44" spans="1:6" ht="147.75" customHeight="1" x14ac:dyDescent="0.25">
      <c r="A44" s="21" t="s">
        <v>70</v>
      </c>
      <c r="B44" s="9" t="s">
        <v>28</v>
      </c>
      <c r="C44" s="13">
        <v>53528152.93</v>
      </c>
      <c r="D44" s="13">
        <v>74212152.930000007</v>
      </c>
      <c r="E44" s="13">
        <f t="shared" si="2"/>
        <v>20684000.000000007</v>
      </c>
      <c r="F44" s="9" t="s">
        <v>140</v>
      </c>
    </row>
    <row r="45" spans="1:6" ht="52.5" customHeight="1" x14ac:dyDescent="0.25">
      <c r="A45" s="21" t="s">
        <v>71</v>
      </c>
      <c r="B45" s="9" t="s">
        <v>29</v>
      </c>
      <c r="C45" s="13">
        <v>3750000</v>
      </c>
      <c r="D45" s="13">
        <v>3200000</v>
      </c>
      <c r="E45" s="13">
        <f t="shared" si="2"/>
        <v>-550000</v>
      </c>
      <c r="F45" s="9" t="s">
        <v>137</v>
      </c>
    </row>
    <row r="46" spans="1:6" ht="15" customHeight="1" x14ac:dyDescent="0.25">
      <c r="A46" s="4" t="s">
        <v>72</v>
      </c>
      <c r="B46" s="5" t="s">
        <v>30</v>
      </c>
      <c r="C46" s="6">
        <f>SUM(C47:C50)</f>
        <v>45875186.799999997</v>
      </c>
      <c r="D46" s="6">
        <f t="shared" ref="D46:E46" si="4">SUM(D47:D50)</f>
        <v>43825186.799999997</v>
      </c>
      <c r="E46" s="6">
        <f t="shared" si="4"/>
        <v>-2050000</v>
      </c>
      <c r="F46" s="46" t="s">
        <v>138</v>
      </c>
    </row>
    <row r="47" spans="1:6" ht="15.75" x14ac:dyDescent="0.25">
      <c r="A47" s="21" t="s">
        <v>73</v>
      </c>
      <c r="B47" s="9" t="s">
        <v>31</v>
      </c>
      <c r="C47" s="13">
        <v>2750000</v>
      </c>
      <c r="D47" s="13">
        <v>2750000</v>
      </c>
      <c r="E47" s="13">
        <f>D47-C47</f>
        <v>0</v>
      </c>
      <c r="F47" s="47"/>
    </row>
    <row r="48" spans="1:6" ht="15.75" x14ac:dyDescent="0.25">
      <c r="A48" s="21" t="s">
        <v>74</v>
      </c>
      <c r="B48" s="9" t="s">
        <v>32</v>
      </c>
      <c r="C48" s="13">
        <v>10120710.4</v>
      </c>
      <c r="D48" s="13">
        <v>8570710.4000000004</v>
      </c>
      <c r="E48" s="13">
        <f t="shared" ref="E48:E64" si="5">D48-C48</f>
        <v>-1550000</v>
      </c>
      <c r="F48" s="47"/>
    </row>
    <row r="49" spans="1:6" ht="15.75" x14ac:dyDescent="0.25">
      <c r="A49" s="21" t="s">
        <v>75</v>
      </c>
      <c r="B49" s="9" t="s">
        <v>33</v>
      </c>
      <c r="C49" s="13">
        <v>33004056.739999998</v>
      </c>
      <c r="D49" s="13">
        <v>29504056.739999998</v>
      </c>
      <c r="E49" s="13">
        <f t="shared" si="5"/>
        <v>-3500000</v>
      </c>
      <c r="F49" s="48"/>
    </row>
    <row r="50" spans="1:6" ht="47.25" x14ac:dyDescent="0.25">
      <c r="A50" s="21" t="s">
        <v>76</v>
      </c>
      <c r="B50" s="16" t="s">
        <v>34</v>
      </c>
      <c r="C50" s="13">
        <v>419.66</v>
      </c>
      <c r="D50" s="13">
        <v>3000419.66</v>
      </c>
      <c r="E50" s="13">
        <f t="shared" si="5"/>
        <v>3000000</v>
      </c>
      <c r="F50" s="3" t="s">
        <v>139</v>
      </c>
    </row>
    <row r="51" spans="1:6" ht="33.75" customHeight="1" x14ac:dyDescent="0.25">
      <c r="A51" s="4" t="s">
        <v>77</v>
      </c>
      <c r="B51" s="5" t="s">
        <v>35</v>
      </c>
      <c r="C51" s="6">
        <f>SUM(C52:C56)</f>
        <v>726087739.26999998</v>
      </c>
      <c r="D51" s="6">
        <f>SUM(D52:D56)</f>
        <v>737942915.26999998</v>
      </c>
      <c r="E51" s="6">
        <f>SUM(E52:E56)</f>
        <v>11855176</v>
      </c>
      <c r="F51" s="45" t="s">
        <v>141</v>
      </c>
    </row>
    <row r="52" spans="1:6" ht="23.25" customHeight="1" x14ac:dyDescent="0.25">
      <c r="A52" s="21" t="s">
        <v>78</v>
      </c>
      <c r="B52" s="9" t="s">
        <v>36</v>
      </c>
      <c r="C52" s="13">
        <v>215406175.55000001</v>
      </c>
      <c r="D52" s="13">
        <v>212159561.55000001</v>
      </c>
      <c r="E52" s="13">
        <f t="shared" si="5"/>
        <v>-3246614</v>
      </c>
      <c r="F52" s="45"/>
    </row>
    <row r="53" spans="1:6" ht="27.75" customHeight="1" x14ac:dyDescent="0.25">
      <c r="A53" s="21" t="s">
        <v>79</v>
      </c>
      <c r="B53" s="9" t="s">
        <v>37</v>
      </c>
      <c r="C53" s="13">
        <v>441700598.72000003</v>
      </c>
      <c r="D53" s="13">
        <v>458761870.72000003</v>
      </c>
      <c r="E53" s="13">
        <f t="shared" si="5"/>
        <v>17061272</v>
      </c>
      <c r="F53" s="45"/>
    </row>
    <row r="54" spans="1:6" ht="27.75" customHeight="1" x14ac:dyDescent="0.25">
      <c r="A54" s="21" t="s">
        <v>80</v>
      </c>
      <c r="B54" s="9" t="s">
        <v>38</v>
      </c>
      <c r="C54" s="13">
        <v>35972460</v>
      </c>
      <c r="D54" s="13">
        <v>36218920</v>
      </c>
      <c r="E54" s="13">
        <f t="shared" si="5"/>
        <v>246460</v>
      </c>
      <c r="F54" s="45"/>
    </row>
    <row r="55" spans="1:6" ht="23.25" customHeight="1" x14ac:dyDescent="0.25">
      <c r="A55" s="21" t="s">
        <v>81</v>
      </c>
      <c r="B55" s="9" t="s">
        <v>39</v>
      </c>
      <c r="C55" s="13">
        <v>5729198</v>
      </c>
      <c r="D55" s="13">
        <v>3709606</v>
      </c>
      <c r="E55" s="13">
        <f t="shared" si="5"/>
        <v>-2019592</v>
      </c>
      <c r="F55" s="45"/>
    </row>
    <row r="56" spans="1:6" ht="27" customHeight="1" x14ac:dyDescent="0.25">
      <c r="A56" s="21" t="s">
        <v>82</v>
      </c>
      <c r="B56" s="9" t="s">
        <v>40</v>
      </c>
      <c r="C56" s="13">
        <v>27279307</v>
      </c>
      <c r="D56" s="13">
        <v>27092957</v>
      </c>
      <c r="E56" s="13">
        <f t="shared" si="5"/>
        <v>-186350</v>
      </c>
      <c r="F56" s="45"/>
    </row>
    <row r="57" spans="1:6" ht="28.5" customHeight="1" x14ac:dyDescent="0.25">
      <c r="A57" s="4" t="s">
        <v>83</v>
      </c>
      <c r="B57" s="5" t="s">
        <v>41</v>
      </c>
      <c r="C57" s="6">
        <f>SUM(C58:C59)</f>
        <v>49716591.299999997</v>
      </c>
      <c r="D57" s="6">
        <f t="shared" ref="D57:E57" si="6">SUM(D58:D59)</f>
        <v>48915193.060000002</v>
      </c>
      <c r="E57" s="6">
        <f t="shared" si="6"/>
        <v>-801398.23999999464</v>
      </c>
      <c r="F57" s="49" t="s">
        <v>142</v>
      </c>
    </row>
    <row r="58" spans="1:6" ht="15.75" x14ac:dyDescent="0.25">
      <c r="A58" s="21" t="s">
        <v>84</v>
      </c>
      <c r="B58" s="9" t="s">
        <v>42</v>
      </c>
      <c r="C58" s="13">
        <v>48359686.549999997</v>
      </c>
      <c r="D58" s="13">
        <v>47558288.310000002</v>
      </c>
      <c r="E58" s="13">
        <f t="shared" si="5"/>
        <v>-801398.23999999464</v>
      </c>
      <c r="F58" s="50"/>
    </row>
    <row r="59" spans="1:6" ht="31.5" x14ac:dyDescent="0.25">
      <c r="A59" s="21" t="s">
        <v>85</v>
      </c>
      <c r="B59" s="16" t="s">
        <v>43</v>
      </c>
      <c r="C59" s="13">
        <v>1356904.75</v>
      </c>
      <c r="D59" s="13">
        <v>1356904.75</v>
      </c>
      <c r="E59" s="13">
        <f t="shared" si="5"/>
        <v>0</v>
      </c>
      <c r="F59" s="51"/>
    </row>
    <row r="60" spans="1:6" ht="15.75" x14ac:dyDescent="0.25">
      <c r="A60" s="4">
        <v>1000</v>
      </c>
      <c r="B60" s="5" t="s">
        <v>44</v>
      </c>
      <c r="C60" s="6">
        <f>SUM(C61:C64)</f>
        <v>55813767</v>
      </c>
      <c r="D60" s="6">
        <f>SUM(D61:D64)</f>
        <v>57785730.450000003</v>
      </c>
      <c r="E60" s="6">
        <f>SUM(E61:E64)</f>
        <v>1971963.450000003</v>
      </c>
      <c r="F60" s="26"/>
    </row>
    <row r="61" spans="1:6" ht="15.75" x14ac:dyDescent="0.25">
      <c r="A61" s="21">
        <v>1001</v>
      </c>
      <c r="B61" s="9" t="s">
        <v>45</v>
      </c>
      <c r="C61" s="13">
        <v>3000000</v>
      </c>
      <c r="D61" s="13">
        <v>3000000</v>
      </c>
      <c r="E61" s="13">
        <f t="shared" si="5"/>
        <v>0</v>
      </c>
      <c r="F61" s="26"/>
    </row>
    <row r="62" spans="1:6" ht="22.5" customHeight="1" x14ac:dyDescent="0.25">
      <c r="A62" s="21">
        <v>1003</v>
      </c>
      <c r="B62" s="9" t="s">
        <v>46</v>
      </c>
      <c r="C62" s="13">
        <v>5019620</v>
      </c>
      <c r="D62" s="13">
        <v>6784200</v>
      </c>
      <c r="E62" s="13">
        <f t="shared" si="5"/>
        <v>1764580</v>
      </c>
      <c r="F62" s="45" t="s">
        <v>143</v>
      </c>
    </row>
    <row r="63" spans="1:6" ht="23.25" customHeight="1" x14ac:dyDescent="0.25">
      <c r="A63" s="21">
        <v>1004</v>
      </c>
      <c r="B63" s="9" t="s">
        <v>47</v>
      </c>
      <c r="C63" s="13">
        <v>47214147</v>
      </c>
      <c r="D63" s="13">
        <v>47556530.450000003</v>
      </c>
      <c r="E63" s="13">
        <f t="shared" si="5"/>
        <v>342383.45000000298</v>
      </c>
      <c r="F63" s="45"/>
    </row>
    <row r="64" spans="1:6" ht="63" x14ac:dyDescent="0.25">
      <c r="A64" s="21">
        <v>1006</v>
      </c>
      <c r="B64" s="16" t="s">
        <v>48</v>
      </c>
      <c r="C64" s="13">
        <v>580000</v>
      </c>
      <c r="D64" s="13">
        <v>445000</v>
      </c>
      <c r="E64" s="13">
        <f t="shared" si="5"/>
        <v>-135000</v>
      </c>
      <c r="F64" s="3" t="s">
        <v>144</v>
      </c>
    </row>
    <row r="65" spans="1:6" ht="30.75" customHeight="1" x14ac:dyDescent="0.25">
      <c r="A65" s="4">
        <v>1100</v>
      </c>
      <c r="B65" s="5" t="s">
        <v>49</v>
      </c>
      <c r="C65" s="6">
        <f>SUM(C66:C67)</f>
        <v>76363454.199999988</v>
      </c>
      <c r="D65" s="6">
        <f t="shared" ref="D65:E65" si="7">SUM(D66:D67)</f>
        <v>76099454.199999988</v>
      </c>
      <c r="E65" s="6">
        <f t="shared" si="7"/>
        <v>-263999.99999999988</v>
      </c>
      <c r="F65" s="26"/>
    </row>
    <row r="66" spans="1:6" ht="47.25" x14ac:dyDescent="0.25">
      <c r="A66" s="21">
        <v>1101</v>
      </c>
      <c r="B66" s="9" t="s">
        <v>50</v>
      </c>
      <c r="C66" s="13">
        <v>1170269.6299999999</v>
      </c>
      <c r="D66" s="13">
        <v>750269.63</v>
      </c>
      <c r="E66" s="13">
        <f>D66-C66</f>
        <v>-419999.99999999988</v>
      </c>
      <c r="F66" s="3" t="s">
        <v>145</v>
      </c>
    </row>
    <row r="67" spans="1:6" ht="47.25" x14ac:dyDescent="0.25">
      <c r="A67" s="21">
        <v>1102</v>
      </c>
      <c r="B67" s="9" t="s">
        <v>51</v>
      </c>
      <c r="C67" s="13">
        <v>75193184.569999993</v>
      </c>
      <c r="D67" s="13">
        <v>75349184.569999993</v>
      </c>
      <c r="E67" s="13">
        <f t="shared" ref="E67:E69" si="8">D67-C67</f>
        <v>156000</v>
      </c>
      <c r="F67" s="3" t="s">
        <v>146</v>
      </c>
    </row>
    <row r="68" spans="1:6" ht="24.75" customHeight="1" x14ac:dyDescent="0.25">
      <c r="A68" s="4">
        <v>1200</v>
      </c>
      <c r="B68" s="5" t="s">
        <v>52</v>
      </c>
      <c r="C68" s="6">
        <v>1060000</v>
      </c>
      <c r="D68" s="6">
        <v>1060000</v>
      </c>
      <c r="E68" s="13">
        <f t="shared" si="8"/>
        <v>0</v>
      </c>
      <c r="F68" s="5"/>
    </row>
    <row r="69" spans="1:6" ht="21.75" customHeight="1" x14ac:dyDescent="0.25">
      <c r="A69" s="21">
        <v>1202</v>
      </c>
      <c r="B69" s="9" t="s">
        <v>53</v>
      </c>
      <c r="C69" s="13">
        <v>1060000</v>
      </c>
      <c r="D69" s="13">
        <v>1060000</v>
      </c>
      <c r="E69" s="13">
        <f t="shared" si="8"/>
        <v>0</v>
      </c>
      <c r="F69" s="9"/>
    </row>
    <row r="70" spans="1:6" ht="15.75" x14ac:dyDescent="0.25">
      <c r="A70" s="23"/>
      <c r="B70" s="5" t="s">
        <v>54</v>
      </c>
      <c r="C70" s="6">
        <f>C68+C65+C60+C57+C51+C46+C40+C38+C30</f>
        <v>1157588436.55</v>
      </c>
      <c r="D70" s="6">
        <f>D68+D65+D60+D57+D51+D46+D40+D38+D30</f>
        <v>1197154647.76</v>
      </c>
      <c r="E70" s="6">
        <f>E68+E65+E60+E57+E51+E46+E40+E38+E30</f>
        <v>39566211.210000008</v>
      </c>
      <c r="F70" s="5"/>
    </row>
    <row r="71" spans="1:6" ht="22.5" customHeight="1" x14ac:dyDescent="0.25">
      <c r="A71" s="24"/>
      <c r="B71" s="5" t="s">
        <v>55</v>
      </c>
      <c r="C71" s="20">
        <f>C28-C70</f>
        <v>-58449024.079999924</v>
      </c>
      <c r="D71" s="20">
        <f>D28-D70</f>
        <v>-58449024.079999924</v>
      </c>
      <c r="E71" s="20">
        <f>E28-E70</f>
        <v>0</v>
      </c>
      <c r="F71" s="5"/>
    </row>
  </sheetData>
  <mergeCells count="13">
    <mergeCell ref="F30:F37"/>
    <mergeCell ref="F46:F49"/>
    <mergeCell ref="F62:F63"/>
    <mergeCell ref="F51:F56"/>
    <mergeCell ref="F57:F59"/>
    <mergeCell ref="F38:F39"/>
    <mergeCell ref="A2:W2"/>
    <mergeCell ref="A3:F5"/>
    <mergeCell ref="B8:B9"/>
    <mergeCell ref="C8:C9"/>
    <mergeCell ref="D8:D9"/>
    <mergeCell ref="E8:E9"/>
    <mergeCell ref="F8:F9"/>
  </mergeCells>
  <pageMargins left="0.7" right="0.23" top="0.48" bottom="0.2" header="0.3" footer="0.2"/>
  <pageSetup paperSize="9" scale="56" orientation="landscape" verticalDpi="0" r:id="rId1"/>
  <rowBreaks count="2" manualBreakCount="2">
    <brk id="22" max="5" man="1"/>
    <brk id="4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7"/>
  <sheetViews>
    <sheetView tabSelected="1" view="pageBreakPreview" zoomScale="90" zoomScaleNormal="100" zoomScaleSheetLayoutView="90" workbookViewId="0">
      <selection activeCell="A3" sqref="A3:F5"/>
    </sheetView>
  </sheetViews>
  <sheetFormatPr defaultRowHeight="15" x14ac:dyDescent="0.25"/>
  <cols>
    <col min="1" max="1" width="15.85546875" customWidth="1"/>
    <col min="2" max="2" width="62.140625" customWidth="1"/>
    <col min="3" max="3" width="21.140625" customWidth="1"/>
    <col min="4" max="4" width="20.5703125" customWidth="1"/>
    <col min="5" max="5" width="16.5703125" customWidth="1"/>
    <col min="6" max="6" width="82.28515625" customWidth="1"/>
  </cols>
  <sheetData>
    <row r="2" spans="1:23" ht="18.75" x14ac:dyDescent="0.25">
      <c r="A2" s="42" t="s">
        <v>149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8.75" customHeight="1" x14ac:dyDescent="0.25">
      <c r="A3" s="43" t="s">
        <v>183</v>
      </c>
      <c r="B3" s="43"/>
      <c r="C3" s="43"/>
      <c r="D3" s="43"/>
      <c r="E3" s="43"/>
      <c r="F3" s="4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8.75" customHeight="1" x14ac:dyDescent="0.25">
      <c r="A4" s="43"/>
      <c r="B4" s="43"/>
      <c r="C4" s="43"/>
      <c r="D4" s="43"/>
      <c r="E4" s="43"/>
      <c r="F4" s="4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5" customHeight="1" x14ac:dyDescent="0.25">
      <c r="A5" s="43"/>
      <c r="B5" s="43"/>
      <c r="C5" s="43"/>
      <c r="D5" s="43"/>
      <c r="E5" s="43"/>
      <c r="F5" s="4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8.75" hidden="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3" ht="18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3" ht="15.75" x14ac:dyDescent="0.25">
      <c r="A8" s="7" t="s">
        <v>0</v>
      </c>
      <c r="B8" s="44" t="s">
        <v>2</v>
      </c>
      <c r="C8" s="44" t="s">
        <v>3</v>
      </c>
      <c r="D8" s="44" t="s">
        <v>4</v>
      </c>
      <c r="E8" s="44" t="s">
        <v>5</v>
      </c>
      <c r="F8" s="44" t="s">
        <v>6</v>
      </c>
    </row>
    <row r="9" spans="1:23" ht="15.75" x14ac:dyDescent="0.25">
      <c r="A9" s="7" t="s">
        <v>1</v>
      </c>
      <c r="B9" s="44"/>
      <c r="C9" s="44"/>
      <c r="D9" s="44"/>
      <c r="E9" s="44"/>
      <c r="F9" s="44"/>
    </row>
    <row r="10" spans="1:23" ht="15.75" x14ac:dyDescent="0.25">
      <c r="A10" s="27">
        <v>1</v>
      </c>
      <c r="B10" s="7">
        <v>2</v>
      </c>
      <c r="C10" s="7">
        <v>3</v>
      </c>
      <c r="D10" s="8"/>
      <c r="E10" s="8"/>
      <c r="F10" s="7">
        <v>4</v>
      </c>
    </row>
    <row r="11" spans="1:23" ht="15.75" x14ac:dyDescent="0.25">
      <c r="A11" s="34"/>
      <c r="B11" s="5" t="s">
        <v>7</v>
      </c>
      <c r="C11" s="9"/>
      <c r="D11" s="9"/>
      <c r="E11" s="9"/>
      <c r="F11" s="9"/>
    </row>
    <row r="12" spans="1:23" ht="22.5" customHeight="1" x14ac:dyDescent="0.25">
      <c r="A12" s="10" t="s">
        <v>8</v>
      </c>
      <c r="B12" s="31" t="s">
        <v>9</v>
      </c>
      <c r="C12" s="32">
        <v>412364700</v>
      </c>
      <c r="D12" s="32">
        <v>412364700</v>
      </c>
      <c r="E12" s="11">
        <f>D12-C12</f>
        <v>0</v>
      </c>
      <c r="F12" s="12"/>
    </row>
    <row r="13" spans="1:23" ht="21.75" customHeight="1" x14ac:dyDescent="0.25">
      <c r="A13" s="10" t="s">
        <v>10</v>
      </c>
      <c r="B13" s="31" t="s">
        <v>11</v>
      </c>
      <c r="C13" s="32">
        <v>775471994.23000002</v>
      </c>
      <c r="D13" s="32">
        <v>862092814.5</v>
      </c>
      <c r="E13" s="11">
        <f>D13-C13</f>
        <v>86620820.269999981</v>
      </c>
      <c r="F13" s="9"/>
    </row>
    <row r="14" spans="1:23" ht="51.75" x14ac:dyDescent="0.25">
      <c r="A14" s="35" t="s">
        <v>155</v>
      </c>
      <c r="B14" s="36" t="s">
        <v>156</v>
      </c>
      <c r="C14" s="37">
        <v>257947210.78</v>
      </c>
      <c r="D14" s="37">
        <v>343866835.05000001</v>
      </c>
      <c r="E14" s="11">
        <f t="shared" ref="E14:E15" si="0">D14-C14</f>
        <v>85919624.270000011</v>
      </c>
      <c r="F14" s="3"/>
    </row>
    <row r="15" spans="1:23" ht="82.5" x14ac:dyDescent="0.25">
      <c r="A15" s="27" t="s">
        <v>157</v>
      </c>
      <c r="B15" s="33" t="s">
        <v>158</v>
      </c>
      <c r="C15" s="13">
        <v>150446687.81999999</v>
      </c>
      <c r="D15" s="13">
        <v>182867224.28999999</v>
      </c>
      <c r="E15" s="11">
        <f t="shared" si="0"/>
        <v>32420536.469999999</v>
      </c>
      <c r="F15" s="3" t="s">
        <v>161</v>
      </c>
    </row>
    <row r="16" spans="1:23" ht="110.25" x14ac:dyDescent="0.25">
      <c r="A16" s="15" t="s">
        <v>159</v>
      </c>
      <c r="B16" s="9" t="s">
        <v>160</v>
      </c>
      <c r="C16" s="13">
        <v>79533329.099999994</v>
      </c>
      <c r="D16" s="13">
        <v>133032416.90000001</v>
      </c>
      <c r="E16" s="14">
        <f t="shared" ref="E16" si="1">D16-C16</f>
        <v>53499087.800000012</v>
      </c>
      <c r="F16" s="9" t="s">
        <v>162</v>
      </c>
    </row>
    <row r="17" spans="1:6" ht="34.5" x14ac:dyDescent="0.25">
      <c r="A17" s="35" t="s">
        <v>150</v>
      </c>
      <c r="B17" s="36" t="s">
        <v>151</v>
      </c>
      <c r="C17" s="37">
        <v>439431711.44999999</v>
      </c>
      <c r="D17" s="37">
        <v>440132907.44999999</v>
      </c>
      <c r="E17" s="38">
        <f t="shared" ref="E17:E19" si="2">D17-C17</f>
        <v>701196</v>
      </c>
      <c r="F17" s="3"/>
    </row>
    <row r="18" spans="1:6" ht="49.5" x14ac:dyDescent="0.25">
      <c r="A18" s="27" t="s">
        <v>152</v>
      </c>
      <c r="B18" s="33" t="s">
        <v>153</v>
      </c>
      <c r="C18" s="13">
        <v>1361162</v>
      </c>
      <c r="D18" s="13">
        <v>1395192</v>
      </c>
      <c r="E18" s="14">
        <f t="shared" si="2"/>
        <v>34030</v>
      </c>
      <c r="F18" s="3" t="s">
        <v>154</v>
      </c>
    </row>
    <row r="19" spans="1:6" ht="49.5" x14ac:dyDescent="0.25">
      <c r="A19" s="27" t="s">
        <v>164</v>
      </c>
      <c r="B19" s="33" t="s">
        <v>165</v>
      </c>
      <c r="C19" s="13">
        <v>0</v>
      </c>
      <c r="D19" s="13">
        <v>667166</v>
      </c>
      <c r="E19" s="14">
        <f t="shared" si="2"/>
        <v>667166</v>
      </c>
      <c r="F19" s="3" t="s">
        <v>166</v>
      </c>
    </row>
    <row r="20" spans="1:6" ht="21.75" customHeight="1" x14ac:dyDescent="0.25">
      <c r="A20" s="19"/>
      <c r="B20" s="5" t="s">
        <v>12</v>
      </c>
      <c r="C20" s="20">
        <f>SUM(C12:C13)</f>
        <v>1187836694.23</v>
      </c>
      <c r="D20" s="20">
        <f>SUM(D12:D13)</f>
        <v>1274457514.5</v>
      </c>
      <c r="E20" s="11">
        <f>D20-C20</f>
        <v>86620820.269999981</v>
      </c>
      <c r="F20" s="5"/>
    </row>
    <row r="21" spans="1:6" ht="15.75" x14ac:dyDescent="0.25">
      <c r="A21" s="19"/>
      <c r="B21" s="5" t="s">
        <v>13</v>
      </c>
      <c r="C21" s="8"/>
      <c r="D21" s="8"/>
      <c r="E21" s="8"/>
      <c r="F21" s="5"/>
    </row>
    <row r="22" spans="1:6" ht="108.75" customHeight="1" x14ac:dyDescent="0.25">
      <c r="A22" s="4" t="s">
        <v>56</v>
      </c>
      <c r="B22" s="5" t="s">
        <v>14</v>
      </c>
      <c r="C22" s="6">
        <f>SUM(C23:C30)</f>
        <v>135815802.78</v>
      </c>
      <c r="D22" s="32">
        <f>SUM(D23:D30)</f>
        <v>141414932.78</v>
      </c>
      <c r="E22" s="6">
        <f>D22-C22</f>
        <v>5599130</v>
      </c>
      <c r="F22" s="18" t="s">
        <v>86</v>
      </c>
    </row>
    <row r="23" spans="1:6" ht="51" customHeight="1" x14ac:dyDescent="0.25">
      <c r="A23" s="21" t="s">
        <v>57</v>
      </c>
      <c r="B23" s="16" t="s">
        <v>15</v>
      </c>
      <c r="C23" s="13">
        <v>2723900</v>
      </c>
      <c r="D23" s="13">
        <v>2723900</v>
      </c>
      <c r="E23" s="13">
        <f>D23-C23</f>
        <v>0</v>
      </c>
      <c r="F23" s="9"/>
    </row>
    <row r="24" spans="1:6" ht="62.25" customHeight="1" x14ac:dyDescent="0.25">
      <c r="A24" s="21" t="s">
        <v>58</v>
      </c>
      <c r="B24" s="16" t="s">
        <v>16</v>
      </c>
      <c r="C24" s="13">
        <v>2159500</v>
      </c>
      <c r="D24" s="13">
        <v>2159500</v>
      </c>
      <c r="E24" s="13">
        <f>D24-C24</f>
        <v>0</v>
      </c>
      <c r="F24" s="9"/>
    </row>
    <row r="25" spans="1:6" ht="68.25" customHeight="1" x14ac:dyDescent="0.25">
      <c r="A25" s="21" t="s">
        <v>59</v>
      </c>
      <c r="B25" s="16" t="s">
        <v>17</v>
      </c>
      <c r="C25" s="13">
        <v>58113600</v>
      </c>
      <c r="D25" s="13">
        <v>60913600</v>
      </c>
      <c r="E25" s="13">
        <f>D25-C25</f>
        <v>2800000</v>
      </c>
      <c r="F25" s="9" t="s">
        <v>172</v>
      </c>
    </row>
    <row r="26" spans="1:6" ht="15.75" x14ac:dyDescent="0.25">
      <c r="A26" s="21" t="s">
        <v>60</v>
      </c>
      <c r="B26" s="16" t="s">
        <v>18</v>
      </c>
      <c r="C26" s="13">
        <v>33107.199999999997</v>
      </c>
      <c r="D26" s="13">
        <v>33107.199999999997</v>
      </c>
      <c r="E26" s="13">
        <f t="shared" ref="E26:E40" si="3">D26-C26</f>
        <v>0</v>
      </c>
      <c r="F26" s="9"/>
    </row>
    <row r="27" spans="1:6" ht="60.75" customHeight="1" x14ac:dyDescent="0.25">
      <c r="A27" s="21" t="s">
        <v>61</v>
      </c>
      <c r="B27" s="16" t="s">
        <v>19</v>
      </c>
      <c r="C27" s="13">
        <v>9139600</v>
      </c>
      <c r="D27" s="13">
        <v>9139600</v>
      </c>
      <c r="E27" s="13">
        <f t="shared" si="3"/>
        <v>0</v>
      </c>
      <c r="F27" s="9"/>
    </row>
    <row r="28" spans="1:6" ht="60.75" customHeight="1" x14ac:dyDescent="0.25">
      <c r="A28" s="21" t="s">
        <v>148</v>
      </c>
      <c r="B28" s="28" t="s">
        <v>163</v>
      </c>
      <c r="C28" s="13">
        <v>500000</v>
      </c>
      <c r="D28" s="13">
        <v>500000</v>
      </c>
      <c r="E28" s="13">
        <f t="shared" si="3"/>
        <v>0</v>
      </c>
      <c r="F28" s="9"/>
    </row>
    <row r="29" spans="1:6" ht="31.5" x14ac:dyDescent="0.25">
      <c r="A29" s="21" t="s">
        <v>62</v>
      </c>
      <c r="B29" s="9" t="s">
        <v>20</v>
      </c>
      <c r="C29" s="13">
        <v>3000000</v>
      </c>
      <c r="D29" s="13">
        <v>2862800</v>
      </c>
      <c r="E29" s="13">
        <f t="shared" si="3"/>
        <v>-137200</v>
      </c>
      <c r="F29" s="9" t="s">
        <v>173</v>
      </c>
    </row>
    <row r="30" spans="1:6" ht="63" x14ac:dyDescent="0.25">
      <c r="A30" s="21" t="s">
        <v>63</v>
      </c>
      <c r="B30" s="16" t="s">
        <v>21</v>
      </c>
      <c r="C30" s="13">
        <v>60146095.579999998</v>
      </c>
      <c r="D30" s="13">
        <v>63082425.579999998</v>
      </c>
      <c r="E30" s="13">
        <f t="shared" si="3"/>
        <v>2936330</v>
      </c>
      <c r="F30" s="25" t="s">
        <v>174</v>
      </c>
    </row>
    <row r="31" spans="1:6" ht="15.75" x14ac:dyDescent="0.25">
      <c r="A31" s="30" t="s">
        <v>167</v>
      </c>
      <c r="B31" s="29" t="s">
        <v>168</v>
      </c>
      <c r="C31" s="32">
        <v>0</v>
      </c>
      <c r="D31" s="32">
        <v>667166</v>
      </c>
      <c r="E31" s="32">
        <f t="shared" si="3"/>
        <v>667166</v>
      </c>
      <c r="F31" s="25"/>
    </row>
    <row r="32" spans="1:6" ht="31.5" x14ac:dyDescent="0.25">
      <c r="A32" s="21" t="s">
        <v>169</v>
      </c>
      <c r="B32" s="28" t="s">
        <v>170</v>
      </c>
      <c r="C32" s="13">
        <v>0</v>
      </c>
      <c r="D32" s="13">
        <v>667166</v>
      </c>
      <c r="E32" s="13">
        <f t="shared" si="3"/>
        <v>667166</v>
      </c>
      <c r="F32" s="25" t="s">
        <v>175</v>
      </c>
    </row>
    <row r="33" spans="1:6" ht="30.75" customHeight="1" x14ac:dyDescent="0.25">
      <c r="A33" s="4" t="s">
        <v>64</v>
      </c>
      <c r="B33" s="22" t="s">
        <v>22</v>
      </c>
      <c r="C33" s="6">
        <v>1996130</v>
      </c>
      <c r="D33" s="6">
        <v>1996130</v>
      </c>
      <c r="E33" s="6">
        <f t="shared" si="3"/>
        <v>0</v>
      </c>
      <c r="F33" s="26"/>
    </row>
    <row r="34" spans="1:6" ht="50.25" customHeight="1" x14ac:dyDescent="0.25">
      <c r="A34" s="21" t="s">
        <v>171</v>
      </c>
      <c r="B34" s="16" t="s">
        <v>23</v>
      </c>
      <c r="C34" s="13">
        <v>1996130</v>
      </c>
      <c r="D34" s="13">
        <v>1996130</v>
      </c>
      <c r="E34" s="13">
        <f t="shared" si="3"/>
        <v>0</v>
      </c>
      <c r="F34" s="26"/>
    </row>
    <row r="35" spans="1:6" ht="48" customHeight="1" x14ac:dyDescent="0.25">
      <c r="A35" s="4" t="s">
        <v>66</v>
      </c>
      <c r="B35" s="5" t="s">
        <v>24</v>
      </c>
      <c r="C35" s="6">
        <f>SUM(C36:C39)</f>
        <v>36059214.170000002</v>
      </c>
      <c r="D35" s="32">
        <f>SUM(D36:D39)</f>
        <v>56095480.550000004</v>
      </c>
      <c r="E35" s="6">
        <f t="shared" si="3"/>
        <v>20036266.380000003</v>
      </c>
      <c r="F35" s="5" t="s">
        <v>89</v>
      </c>
    </row>
    <row r="36" spans="1:6" ht="16.5" customHeight="1" x14ac:dyDescent="0.25">
      <c r="A36" s="21" t="s">
        <v>67</v>
      </c>
      <c r="B36" s="9" t="s">
        <v>25</v>
      </c>
      <c r="C36" s="13">
        <v>324127.09000000003</v>
      </c>
      <c r="D36" s="13">
        <v>324127.09000000003</v>
      </c>
      <c r="E36" s="13">
        <f t="shared" si="3"/>
        <v>0</v>
      </c>
      <c r="F36" s="9"/>
    </row>
    <row r="37" spans="1:6" ht="15.75" x14ac:dyDescent="0.25">
      <c r="A37" s="21" t="s">
        <v>69</v>
      </c>
      <c r="B37" s="9" t="s">
        <v>27</v>
      </c>
      <c r="C37" s="13">
        <v>2753387.08</v>
      </c>
      <c r="D37" s="13">
        <v>2753387.08</v>
      </c>
      <c r="E37" s="13">
        <f t="shared" si="3"/>
        <v>0</v>
      </c>
      <c r="F37" s="9"/>
    </row>
    <row r="38" spans="1:6" ht="30.75" customHeight="1" x14ac:dyDescent="0.25">
      <c r="A38" s="21" t="s">
        <v>70</v>
      </c>
      <c r="B38" s="9" t="s">
        <v>28</v>
      </c>
      <c r="C38" s="13">
        <v>32881700</v>
      </c>
      <c r="D38" s="13">
        <v>46587966.380000003</v>
      </c>
      <c r="E38" s="13">
        <f t="shared" si="3"/>
        <v>13706266.380000003</v>
      </c>
      <c r="F38" s="5" t="s">
        <v>176</v>
      </c>
    </row>
    <row r="39" spans="1:6" ht="78.75" x14ac:dyDescent="0.25">
      <c r="A39" s="21" t="s">
        <v>71</v>
      </c>
      <c r="B39" s="9" t="s">
        <v>29</v>
      </c>
      <c r="C39" s="13">
        <v>100000</v>
      </c>
      <c r="D39" s="13">
        <v>6430000</v>
      </c>
      <c r="E39" s="13">
        <f t="shared" si="3"/>
        <v>6330000</v>
      </c>
      <c r="F39" s="9" t="s">
        <v>177</v>
      </c>
    </row>
    <row r="40" spans="1:6" ht="15" customHeight="1" x14ac:dyDescent="0.25">
      <c r="A40" s="39" t="s">
        <v>72</v>
      </c>
      <c r="B40" s="40" t="s">
        <v>30</v>
      </c>
      <c r="C40" s="41">
        <f>SUM(C41:C44)</f>
        <v>57035558.030000001</v>
      </c>
      <c r="D40" s="41">
        <f>SUM(D41:D44)</f>
        <v>60044858.030000001</v>
      </c>
      <c r="E40" s="41">
        <f t="shared" si="3"/>
        <v>3009300</v>
      </c>
      <c r="F40" s="3"/>
    </row>
    <row r="41" spans="1:6" ht="15.75" x14ac:dyDescent="0.25">
      <c r="A41" s="21" t="s">
        <v>73</v>
      </c>
      <c r="B41" s="9" t="s">
        <v>31</v>
      </c>
      <c r="C41" s="13">
        <v>4373210</v>
      </c>
      <c r="D41" s="13">
        <v>4373210</v>
      </c>
      <c r="E41" s="13">
        <f>D41-C41</f>
        <v>0</v>
      </c>
      <c r="F41" s="3"/>
    </row>
    <row r="42" spans="1:6" ht="15.75" x14ac:dyDescent="0.25">
      <c r="A42" s="21" t="s">
        <v>74</v>
      </c>
      <c r="B42" s="9" t="s">
        <v>32</v>
      </c>
      <c r="C42" s="13">
        <v>27940000</v>
      </c>
      <c r="D42" s="13">
        <v>29565300</v>
      </c>
      <c r="E42" s="13">
        <f t="shared" ref="E42:E59" si="4">D42-C42</f>
        <v>1625300</v>
      </c>
      <c r="F42" s="46" t="s">
        <v>178</v>
      </c>
    </row>
    <row r="43" spans="1:6" ht="15.75" x14ac:dyDescent="0.25">
      <c r="A43" s="21" t="s">
        <v>75</v>
      </c>
      <c r="B43" s="9" t="s">
        <v>33</v>
      </c>
      <c r="C43" s="13">
        <v>24721928.390000001</v>
      </c>
      <c r="D43" s="13">
        <v>26105928.390000001</v>
      </c>
      <c r="E43" s="13">
        <f t="shared" si="4"/>
        <v>1384000</v>
      </c>
      <c r="F43" s="48"/>
    </row>
    <row r="44" spans="1:6" ht="31.5" x14ac:dyDescent="0.25">
      <c r="A44" s="21" t="s">
        <v>76</v>
      </c>
      <c r="B44" s="16" t="s">
        <v>34</v>
      </c>
      <c r="C44" s="13">
        <v>419.64</v>
      </c>
      <c r="D44" s="13">
        <v>419.64</v>
      </c>
      <c r="E44" s="13">
        <f t="shared" si="4"/>
        <v>0</v>
      </c>
      <c r="F44" s="3"/>
    </row>
    <row r="45" spans="1:6" ht="21.75" customHeight="1" x14ac:dyDescent="0.25">
      <c r="A45" s="4" t="s">
        <v>77</v>
      </c>
      <c r="B45" s="5" t="s">
        <v>35</v>
      </c>
      <c r="C45" s="6">
        <f>SUM(C46:C50)</f>
        <v>826351278.31999993</v>
      </c>
      <c r="D45" s="32">
        <f>SUM(D46:D50)</f>
        <v>894640538.55999994</v>
      </c>
      <c r="E45" s="13">
        <f t="shared" si="4"/>
        <v>68289260.24000001</v>
      </c>
      <c r="F45" s="45" t="s">
        <v>179</v>
      </c>
    </row>
    <row r="46" spans="1:6" ht="15.75" x14ac:dyDescent="0.25">
      <c r="A46" s="21" t="s">
        <v>78</v>
      </c>
      <c r="B46" s="9" t="s">
        <v>36</v>
      </c>
      <c r="C46" s="13">
        <v>299134105.81999999</v>
      </c>
      <c r="D46" s="13">
        <v>346801203.81999999</v>
      </c>
      <c r="E46" s="13">
        <f t="shared" si="4"/>
        <v>47667098</v>
      </c>
      <c r="F46" s="45"/>
    </row>
    <row r="47" spans="1:6" ht="15.75" x14ac:dyDescent="0.25">
      <c r="A47" s="21" t="s">
        <v>79</v>
      </c>
      <c r="B47" s="9" t="s">
        <v>37</v>
      </c>
      <c r="C47" s="13">
        <v>459776040</v>
      </c>
      <c r="D47" s="13">
        <v>477595382.24000001</v>
      </c>
      <c r="E47" s="13">
        <f t="shared" si="4"/>
        <v>17819342.24000001</v>
      </c>
      <c r="F47" s="45"/>
    </row>
    <row r="48" spans="1:6" ht="18.75" customHeight="1" x14ac:dyDescent="0.25">
      <c r="A48" s="21" t="s">
        <v>80</v>
      </c>
      <c r="B48" s="9" t="s">
        <v>38</v>
      </c>
      <c r="C48" s="13">
        <v>36857572</v>
      </c>
      <c r="D48" s="13">
        <v>37141872</v>
      </c>
      <c r="E48" s="13">
        <f t="shared" si="4"/>
        <v>284300</v>
      </c>
      <c r="F48" s="45"/>
    </row>
    <row r="49" spans="1:6" ht="15.75" x14ac:dyDescent="0.25">
      <c r="A49" s="21" t="s">
        <v>81</v>
      </c>
      <c r="B49" s="9" t="s">
        <v>39</v>
      </c>
      <c r="C49" s="13">
        <v>2168512.5</v>
      </c>
      <c r="D49" s="13">
        <v>2593512.5</v>
      </c>
      <c r="E49" s="13">
        <f t="shared" si="4"/>
        <v>425000</v>
      </c>
      <c r="F49" s="45"/>
    </row>
    <row r="50" spans="1:6" ht="21" customHeight="1" x14ac:dyDescent="0.25">
      <c r="A50" s="21" t="s">
        <v>82</v>
      </c>
      <c r="B50" s="9" t="s">
        <v>40</v>
      </c>
      <c r="C50" s="13">
        <v>28415048</v>
      </c>
      <c r="D50" s="13">
        <v>30508568</v>
      </c>
      <c r="E50" s="13">
        <f t="shared" si="4"/>
        <v>2093520</v>
      </c>
      <c r="F50" s="45"/>
    </row>
    <row r="51" spans="1:6" ht="28.5" customHeight="1" x14ac:dyDescent="0.25">
      <c r="A51" s="4" t="s">
        <v>83</v>
      </c>
      <c r="B51" s="5" t="s">
        <v>41</v>
      </c>
      <c r="C51" s="6">
        <f>SUM(C52:C53)</f>
        <v>50149000.989999995</v>
      </c>
      <c r="D51" s="32">
        <f>SUM(D52:D53)</f>
        <v>56151590.979999997</v>
      </c>
      <c r="E51" s="6">
        <f t="shared" si="4"/>
        <v>6002589.9900000021</v>
      </c>
      <c r="F51" s="26"/>
    </row>
    <row r="52" spans="1:6" ht="47.25" x14ac:dyDescent="0.25">
      <c r="A52" s="21" t="s">
        <v>84</v>
      </c>
      <c r="B52" s="9" t="s">
        <v>42</v>
      </c>
      <c r="C52" s="13">
        <v>39317435.939999998</v>
      </c>
      <c r="D52" s="13">
        <v>43433035.939999998</v>
      </c>
      <c r="E52" s="13">
        <f t="shared" si="4"/>
        <v>4115600</v>
      </c>
      <c r="F52" s="3" t="s">
        <v>180</v>
      </c>
    </row>
    <row r="53" spans="1:6" ht="31.5" x14ac:dyDescent="0.25">
      <c r="A53" s="21" t="s">
        <v>85</v>
      </c>
      <c r="B53" s="16" t="s">
        <v>43</v>
      </c>
      <c r="C53" s="13">
        <v>10831565.050000001</v>
      </c>
      <c r="D53" s="13">
        <v>12718555.039999999</v>
      </c>
      <c r="E53" s="13">
        <f t="shared" si="4"/>
        <v>1886989.9899999984</v>
      </c>
      <c r="F53" s="3" t="s">
        <v>181</v>
      </c>
    </row>
    <row r="54" spans="1:6" ht="15.75" x14ac:dyDescent="0.25">
      <c r="A54" s="4">
        <v>1000</v>
      </c>
      <c r="B54" s="5" t="s">
        <v>44</v>
      </c>
      <c r="C54" s="6">
        <f>SUM(C55:C58)</f>
        <v>53934198.939999998</v>
      </c>
      <c r="D54" s="32">
        <f>SUM(D55:D58)</f>
        <v>53974198.939999998</v>
      </c>
      <c r="E54" s="13">
        <f t="shared" si="4"/>
        <v>40000</v>
      </c>
      <c r="F54" s="53" t="s">
        <v>87</v>
      </c>
    </row>
    <row r="55" spans="1:6" ht="15.75" x14ac:dyDescent="0.25">
      <c r="A55" s="21">
        <v>1001</v>
      </c>
      <c r="B55" s="9" t="s">
        <v>45</v>
      </c>
      <c r="C55" s="13">
        <v>3100000</v>
      </c>
      <c r="D55" s="13">
        <v>3100000</v>
      </c>
      <c r="E55" s="13">
        <f t="shared" si="4"/>
        <v>0</v>
      </c>
      <c r="F55" s="53"/>
    </row>
    <row r="56" spans="1:6" ht="21" customHeight="1" x14ac:dyDescent="0.25">
      <c r="A56" s="21">
        <v>1003</v>
      </c>
      <c r="B56" s="9" t="s">
        <v>46</v>
      </c>
      <c r="C56" s="13">
        <v>9509200</v>
      </c>
      <c r="D56" s="13">
        <v>3235000</v>
      </c>
      <c r="E56" s="13">
        <f t="shared" si="4"/>
        <v>-6274200</v>
      </c>
      <c r="F56" s="53"/>
    </row>
    <row r="57" spans="1:6" ht="15.75" x14ac:dyDescent="0.25">
      <c r="A57" s="21">
        <v>1004</v>
      </c>
      <c r="B57" s="9" t="s">
        <v>47</v>
      </c>
      <c r="C57" s="13">
        <v>41024998.939999998</v>
      </c>
      <c r="D57" s="13">
        <v>47239198.939999998</v>
      </c>
      <c r="E57" s="13">
        <f t="shared" si="4"/>
        <v>6214200</v>
      </c>
      <c r="F57" s="53"/>
    </row>
    <row r="58" spans="1:6" ht="31.5" x14ac:dyDescent="0.25">
      <c r="A58" s="21">
        <v>1006</v>
      </c>
      <c r="B58" s="16" t="s">
        <v>48</v>
      </c>
      <c r="C58" s="13">
        <v>300000</v>
      </c>
      <c r="D58" s="13">
        <v>400000</v>
      </c>
      <c r="E58" s="13">
        <f t="shared" si="4"/>
        <v>100000</v>
      </c>
      <c r="F58" s="53"/>
    </row>
    <row r="59" spans="1:6" ht="30.75" customHeight="1" x14ac:dyDescent="0.25">
      <c r="A59" s="54">
        <v>1100</v>
      </c>
      <c r="B59" s="55" t="s">
        <v>49</v>
      </c>
      <c r="C59" s="56">
        <f>SUM(C62:C63)</f>
        <v>71165511</v>
      </c>
      <c r="D59" s="56">
        <f>SUM(D62:D63)</f>
        <v>123440379.54000001</v>
      </c>
      <c r="E59" s="56">
        <f t="shared" si="4"/>
        <v>52274868.540000007</v>
      </c>
      <c r="F59" s="26"/>
    </row>
    <row r="60" spans="1:6" ht="8.25" hidden="1" customHeight="1" x14ac:dyDescent="0.25">
      <c r="A60" s="54"/>
      <c r="B60" s="55"/>
      <c r="C60" s="56"/>
      <c r="D60" s="56"/>
      <c r="E60" s="56"/>
      <c r="F60" s="26"/>
    </row>
    <row r="61" spans="1:6" ht="16.5" hidden="1" customHeight="1" thickBot="1" x14ac:dyDescent="0.3">
      <c r="A61" s="54"/>
      <c r="B61" s="55"/>
      <c r="C61" s="56"/>
      <c r="D61" s="56"/>
      <c r="E61" s="56"/>
      <c r="F61" s="26"/>
    </row>
    <row r="62" spans="1:6" ht="15.75" x14ac:dyDescent="0.25">
      <c r="A62" s="21">
        <v>1101</v>
      </c>
      <c r="B62" s="9" t="s">
        <v>50</v>
      </c>
      <c r="C62" s="13">
        <v>1158800</v>
      </c>
      <c r="D62" s="13">
        <v>1158800</v>
      </c>
      <c r="E62" s="13">
        <f>D62-C62</f>
        <v>0</v>
      </c>
      <c r="F62" s="26"/>
    </row>
    <row r="63" spans="1:6" ht="31.5" x14ac:dyDescent="0.25">
      <c r="A63" s="21">
        <v>1102</v>
      </c>
      <c r="B63" s="9" t="s">
        <v>51</v>
      </c>
      <c r="C63" s="13">
        <v>70006711</v>
      </c>
      <c r="D63" s="13">
        <v>122281579.54000001</v>
      </c>
      <c r="E63" s="13">
        <f t="shared" ref="E63:E67" si="5">D63-C63</f>
        <v>52274868.540000007</v>
      </c>
      <c r="F63" s="26" t="s">
        <v>182</v>
      </c>
    </row>
    <row r="64" spans="1:6" ht="24.75" customHeight="1" x14ac:dyDescent="0.25">
      <c r="A64" s="4">
        <v>1200</v>
      </c>
      <c r="B64" s="5" t="s">
        <v>52</v>
      </c>
      <c r="C64" s="6">
        <v>1730000</v>
      </c>
      <c r="D64" s="6">
        <v>1730000</v>
      </c>
      <c r="E64" s="13">
        <f t="shared" si="5"/>
        <v>0</v>
      </c>
      <c r="F64" s="5"/>
    </row>
    <row r="65" spans="1:6" ht="21.75" customHeight="1" x14ac:dyDescent="0.25">
      <c r="A65" s="21">
        <v>1202</v>
      </c>
      <c r="B65" s="9" t="s">
        <v>53</v>
      </c>
      <c r="C65" s="13">
        <v>1730000</v>
      </c>
      <c r="D65" s="13">
        <v>1730000</v>
      </c>
      <c r="E65" s="13">
        <f t="shared" si="5"/>
        <v>0</v>
      </c>
      <c r="F65" s="9"/>
    </row>
    <row r="66" spans="1:6" ht="15.75" x14ac:dyDescent="0.25">
      <c r="A66" s="23"/>
      <c r="B66" s="5" t="s">
        <v>54</v>
      </c>
      <c r="C66" s="6">
        <f>C22+C31+C35+C40+C45+C51+C54+C59+C64+C33</f>
        <v>1234236694.23</v>
      </c>
      <c r="D66" s="32">
        <f>D22+D31+D35+D40+D45+D51+D54+D59+D64+D33</f>
        <v>1390155275.3800001</v>
      </c>
      <c r="E66" s="13">
        <f t="shared" si="5"/>
        <v>155918581.1500001</v>
      </c>
      <c r="F66" s="5"/>
    </row>
    <row r="67" spans="1:6" ht="22.5" customHeight="1" x14ac:dyDescent="0.25">
      <c r="A67" s="24"/>
      <c r="B67" s="5" t="s">
        <v>55</v>
      </c>
      <c r="C67" s="20">
        <f>C20-C66</f>
        <v>-46400000</v>
      </c>
      <c r="D67" s="20">
        <f>D20-D66</f>
        <v>-115697760.88000011</v>
      </c>
      <c r="E67" s="13">
        <f t="shared" si="5"/>
        <v>-69297760.880000114</v>
      </c>
      <c r="F67" s="5" t="s">
        <v>88</v>
      </c>
    </row>
  </sheetData>
  <mergeCells count="15">
    <mergeCell ref="A59:A61"/>
    <mergeCell ref="B59:B61"/>
    <mergeCell ref="C59:C61"/>
    <mergeCell ref="D59:D61"/>
    <mergeCell ref="E59:E61"/>
    <mergeCell ref="F42:F43"/>
    <mergeCell ref="F45:F50"/>
    <mergeCell ref="F54:F58"/>
    <mergeCell ref="A2:W2"/>
    <mergeCell ref="B8:B9"/>
    <mergeCell ref="C8:C9"/>
    <mergeCell ref="D8:D9"/>
    <mergeCell ref="E8:E9"/>
    <mergeCell ref="F8:F9"/>
    <mergeCell ref="A3:F5"/>
  </mergeCells>
  <pageMargins left="0.7" right="0.23" top="0.48" bottom="0.2" header="0.3" footer="0.2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Утоочнение 2</vt:lpstr>
      <vt:lpstr>Утоочнение 1</vt:lpstr>
      <vt:lpstr>'Утоочнение 1'!Область_печати</vt:lpstr>
      <vt:lpstr>'Утоочнение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ФУ АЧМР</cp:lastModifiedBy>
  <cp:lastPrinted>2021-02-15T06:49:32Z</cp:lastPrinted>
  <dcterms:created xsi:type="dcterms:W3CDTF">2020-06-15T00:34:01Z</dcterms:created>
  <dcterms:modified xsi:type="dcterms:W3CDTF">2021-03-29T07:44:19Z</dcterms:modified>
</cp:coreProperties>
</file>