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dg5-пк\документы\Бюджет 2021 года\Решение Думы от 25.12.2020 № 130-НПА\"/>
    </mc:Choice>
  </mc:AlternateContent>
  <bookViews>
    <workbookView xWindow="120" yWindow="345" windowWidth="19440" windowHeight="11010"/>
  </bookViews>
  <sheets>
    <sheet name="Лист1" sheetId="1" r:id="rId1"/>
  </sheets>
  <definedNames>
    <definedName name="_xlnm._FilterDatabase" localSheetId="0" hidden="1">Лист1!$A$6:$C$6</definedName>
  </definedNames>
  <calcPr calcId="152511"/>
</workbook>
</file>

<file path=xl/calcChain.xml><?xml version="1.0" encoding="utf-8"?>
<calcChain xmlns="http://schemas.openxmlformats.org/spreadsheetml/2006/main">
  <c r="D33" i="1" l="1"/>
  <c r="E33" i="1"/>
  <c r="D31" i="1"/>
  <c r="E31" i="1"/>
  <c r="D29" i="1"/>
  <c r="E29" i="1"/>
  <c r="D27" i="1"/>
  <c r="E27" i="1"/>
  <c r="D22" i="1"/>
  <c r="E22" i="1"/>
  <c r="D20" i="1"/>
  <c r="E20" i="1"/>
  <c r="D17" i="1"/>
  <c r="E17" i="1"/>
  <c r="D12" i="1"/>
  <c r="E12" i="1"/>
  <c r="D10" i="1"/>
  <c r="E10" i="1"/>
  <c r="D8" i="1"/>
  <c r="E8" i="1"/>
  <c r="D80" i="1" l="1"/>
  <c r="E80" i="1"/>
  <c r="C80" i="1"/>
  <c r="D7" i="1" l="1"/>
  <c r="E7" i="1"/>
  <c r="D41" i="1"/>
  <c r="E41" i="1"/>
  <c r="D45" i="1"/>
  <c r="E45" i="1"/>
  <c r="D58" i="1"/>
  <c r="D53" i="1" s="1"/>
  <c r="E58" i="1"/>
  <c r="E53" i="1" s="1"/>
  <c r="E39" i="1" l="1"/>
  <c r="D39" i="1"/>
  <c r="C33" i="1"/>
  <c r="C12" i="1"/>
  <c r="D83" i="1" l="1"/>
  <c r="D40" i="1"/>
  <c r="E83" i="1"/>
  <c r="E40" i="1"/>
  <c r="C31" i="1"/>
  <c r="C29" i="1"/>
  <c r="C41" i="1" l="1"/>
  <c r="C58" i="1" l="1"/>
  <c r="C53" i="1" s="1"/>
  <c r="C45" i="1" l="1"/>
  <c r="C39" i="1" s="1"/>
  <c r="C17" i="1" l="1"/>
  <c r="C40" i="1" l="1"/>
  <c r="C8" i="1" l="1"/>
  <c r="C10" i="1"/>
  <c r="C20" i="1"/>
  <c r="C22" i="1"/>
  <c r="C27" i="1"/>
  <c r="C7" i="1" l="1"/>
  <c r="C83" i="1" s="1"/>
</calcChain>
</file>

<file path=xl/sharedStrings.xml><?xml version="1.0" encoding="utf-8"?>
<sst xmlns="http://schemas.openxmlformats.org/spreadsheetml/2006/main" count="152" uniqueCount="139">
  <si>
    <t>Объемы</t>
  </si>
  <si>
    <t>Код бюджетной классификации Российской Федерации</t>
  </si>
  <si>
    <t xml:space="preserve">1 00 00000 00 0000 000 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</si>
  <si>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</si>
  <si>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</si>
  <si>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</si>
  <si>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</si>
  <si>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</si>
  <si>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</si>
  <si>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</si>
  <si>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</si>
  <si>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 (продукции), производимым на территории Российской Федерации</t>
  </si>
  <si>
    <t>1 05 00000 00 0000 000</t>
  </si>
  <si>
    <t>НАЛОГИ НА СОВОКУПНЫЙ ДОХОД</t>
  </si>
  <si>
    <t>1 05 02000 02 0000 110</t>
  </si>
  <si>
    <t>Единый налог на вмененный доход для отдельных видов деятельности</t>
  </si>
  <si>
    <t>1 05 03000 01 0000 110</t>
  </si>
  <si>
    <t>Единый сельскохозяйственный налог</t>
  </si>
  <si>
    <t>1 05 04000 02 0000 110</t>
  </si>
  <si>
    <t>Налог, взимаемый в связи с применением патентной системы налогообложения</t>
  </si>
  <si>
    <t>1 08 00000 00 0000 000</t>
  </si>
  <si>
    <t>ГОСУДАРСТВЕННАЯ ПОШЛИНА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</si>
  <si>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</si>
  <si>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</si>
  <si>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1 11 05010 00 0000 120</t>
  </si>
  <si>
    <t>1 11 05020 00 0000 120</t>
  </si>
  <si>
    <t>1 12 00000 00 0000 000</t>
  </si>
  <si>
    <t>ПЛАТЕЖИ ПРИ ПОЛЬЗОВАНИИ ПРИРОДНЫМИ РЕСУРСАМИ</t>
  </si>
  <si>
    <t>Плата за негативное воздействие на окружающую среду</t>
  </si>
  <si>
    <t>1 13 00000 00 0000 000</t>
  </si>
  <si>
    <t>1 13 01000 00 0000 130</t>
  </si>
  <si>
    <t>1 14 00000 00 0000 000</t>
  </si>
  <si>
    <t>1 16 00000 00 0000 000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</si>
  <si>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</si>
  <si>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</si>
  <si>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</si>
  <si>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</si>
  <si>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</si>
  <si>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в том числе:</t>
  </si>
  <si>
    <t>ВСЕГО ДОХОДОВ</t>
  </si>
  <si>
    <t>2 02 10000 00 0000 150</t>
  </si>
  <si>
    <t>2 02 30000 00 0000 150</t>
  </si>
  <si>
    <t>ДОТАЦИИ БЮДЖЕТАМ БЮДЖЕТНОЙ СИСТЕМЫ РОССИЙСКОЙФЕДЕРАЦИИ</t>
  </si>
  <si>
    <t xml:space="preserve">СУБВЕНЦИИ БЮДЖЕТАМ БЮДЖЕТНОЙ СИСТЕМЫ РОССИЙСКОЙ ФЕДЕРАЦИИ </t>
  </si>
  <si>
    <t>СУБСИДИИ БЮДЖЕТАМ БЮДЖЕТНОЙ СИСТЕМЫ РОССИЙСКОЙ ФЕДЕРАЦИИ (МЕЖБЮДЖЕТНЫЕ СУБСИДИИ)</t>
  </si>
  <si>
    <t>2 02 20000 00 0000 150</t>
  </si>
  <si>
    <t xml:space="preserve">Наименование </t>
  </si>
  <si>
    <t>НАЛОГИ НА ИМУЩЕСТВО</t>
  </si>
  <si>
    <t>1 06 00000 00 0000 000</t>
  </si>
  <si>
    <t>1 06 01000 00 0000 110</t>
  </si>
  <si>
    <t>Налог на имущество физических лиц</t>
  </si>
  <si>
    <t>1 06 06000 00 0000 110</t>
  </si>
  <si>
    <t>Земельный налог</t>
  </si>
  <si>
    <t>Государственная пошлина по делам, рассматриваемым в судах общей юрисдикции, мировыми судьями</t>
  </si>
  <si>
    <t>1 08 03000 01 0000 110</t>
  </si>
  <si>
    <t xml:space="preserve"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</si>
  <si>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</si>
  <si>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</si>
  <si>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1 11 05070 00 0000 120</t>
  </si>
  <si>
    <t xml:space="preserve">1 11 09000 00 0000 120
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</si>
  <si>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</si>
  <si>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1 12 01000 01 0000 120
</t>
  </si>
  <si>
    <t xml:space="preserve">ДОХОДЫ ОТ ОКАЗАНИЯ ПЛАТНЫХ УСЛУГ И КОМПЕНСАЦИИ ЗАТРАТ ГОСУДАРСТВА
</t>
  </si>
  <si>
    <t xml:space="preserve">
Доходы от оказания платных услуг (работ)
</t>
  </si>
  <si>
    <t xml:space="preserve">ДОХОДЫ ОТ ПРОДАЖИ МАТЕРИАЛЬНЫХ И НЕМАТЕРИАЛЬНЫХ АКТИВОВ
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</si>
  <si>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</si>
  <si>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</si>
  <si>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1 16 01000 01 0000 140</t>
  </si>
  <si>
    <t xml:space="preserve">Административные штрафы, установленные Кодексом Российской Федерации об административных правонарушениях
</t>
  </si>
  <si>
    <t xml:space="preserve">Административные штрафы, установленные законами субъектов Российской Федерации об административных правонарушениях
</t>
  </si>
  <si>
    <t>1 16 02000 02 0000 140</t>
  </si>
  <si>
    <t>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</si>
  <si>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</si>
  <si>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</si>
  <si>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2 02 15002 04 0000 150
</t>
  </si>
  <si>
    <t xml:space="preserve">Дотации бюджетам городских округов на поддержку мер по обеспечению сбалансированности бюджетов
</t>
  </si>
  <si>
    <t xml:space="preserve">Субсидии бюджетам городских округов на оснащение объектов спортивной инфраструктуры спортивно-технологическим оборудованием
</t>
  </si>
  <si>
    <t xml:space="preserve">2 02 25228 04 0000 150
</t>
  </si>
  <si>
    <t>2 02 25097 04 0000 150</t>
  </si>
  <si>
    <t xml:space="preserve">Субсидии бюджетам городских округов на создание в общеобразовательных организациях, расположенных в сельской местности, условий для занятий физической культурой и спортом
</t>
  </si>
  <si>
    <t xml:space="preserve">
1 16 07010 00 0000 140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</si>
  <si>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</si>
  <si>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</t>
  </si>
  <si>
    <t>(рублей)</t>
  </si>
  <si>
    <t>Субвенции бюджетам муниципальных образований Приморского края на реализацию государственных полномочий по социальной поддержке детей, оставшихся без попечения родителей и лиц, принявших на воспитание в семью детей, оставшихся без попечения родителей</t>
  </si>
  <si>
    <t>2 02 25555 04 0000 150</t>
  </si>
  <si>
    <t>2 02 49999 04 0000 150</t>
  </si>
  <si>
    <t xml:space="preserve">Прочие межбюджетные трансферты, передаваемые бюджетам городских округов
</t>
  </si>
  <si>
    <t>2 02 25519 04 0000 150</t>
  </si>
  <si>
    <t>Субсидии бюджетам городских округов на поддержку отрасли культуры</t>
  </si>
  <si>
    <t>2 02 40000 00 0000 150</t>
  </si>
  <si>
    <t>Иные межбюджетные трансферты</t>
  </si>
  <si>
    <t>Субсидии бюджетам городских округов на реализацию программ формирования современной городской среды</t>
  </si>
  <si>
    <t>Дотации бюджетам городских округов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</si>
  <si>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2 02 15853 04 0000 150</t>
  </si>
  <si>
    <t>1 05 01000 00 0000 110</t>
  </si>
  <si>
    <t xml:space="preserve">Налог, взимаемый в связи с применением упрощенной системы налогообложения
</t>
  </si>
  <si>
    <t>Платежи в целях возмещения причиненного ущерба (убытков)</t>
  </si>
  <si>
    <t>1 16 10000 00 0000 140</t>
  </si>
  <si>
    <t xml:space="preserve">2 02 15001 14 0000 150
</t>
  </si>
  <si>
    <t>2 02 25497 14 0000 150</t>
  </si>
  <si>
    <t>2 02 29999 14 0000 150</t>
  </si>
  <si>
    <t>2 02 25232 14 0000 150</t>
  </si>
  <si>
    <t>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</si>
  <si>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2 02 30024 14 0000 150</t>
  </si>
  <si>
    <t xml:space="preserve">2 02 30024 14 0000 150 </t>
  </si>
  <si>
    <t>2 02 30029 14 0000 150</t>
  </si>
  <si>
    <t>2 02 35120 14 0000 150</t>
  </si>
  <si>
    <t>2 02 35260 14 0000 150</t>
  </si>
  <si>
    <t>2 02 35930 14 0000 150</t>
  </si>
  <si>
    <t xml:space="preserve">Субсидии бюджетам муниципальных округов на реализацию мероприятий по обеспечению жильем молодых семей
</t>
  </si>
  <si>
    <t xml:space="preserve">Дотации бюджетам муниципальных округов на выравнивание бюджетной обеспеченности из бюджета субъекта Российской Федерации
</t>
  </si>
  <si>
    <t xml:space="preserve">Прочие субсидии бюджетам муниципальных округов
</t>
  </si>
  <si>
    <t>СУБВЕНЦИИ БЮДЖЕТАМ МУНИЦИПАЛЬНЫХ ОКРУГОВ НА ВЫПОЛНЕНИЕ ПЕРЕДАВАЕМЫХ ПОЛНОМОЧИЙ СУБЪЕКТОВ РОССИЙСКОЙ ФЕДЕРАЦИИ</t>
  </si>
  <si>
    <t>доходов  бюджета Чугуевского муниципального округа на 2021 год и плановый период 2022 и 2023 годов</t>
  </si>
  <si>
    <t>Единая субвенция местным бюджетам из краевого бюджета</t>
  </si>
  <si>
    <t>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</si>
  <si>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</si>
  <si>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</si>
  <si>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</t>
  </si>
  <si>
    <t xml:space="preserve"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</si>
  <si>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>Субвенции бюджетам муниципальных округов на проведение Всероссийской переписи населения 2020 года</t>
  </si>
  <si>
    <t>Субвенции бюджетам муниципальных округов на государственную регистрацию актов гражданского состояния</t>
  </si>
  <si>
    <t xml:space="preserve"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</si>
  <si>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общего, дополнительного образования детей в муниципальных общеобразовательных организациях Приморского края </t>
  </si>
  <si>
    <t>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 Приморского края</t>
  </si>
  <si>
    <t>Субвенции бюджетам муниципальных образований Приморского края на обеспечение оздоровления и отдыха детей Приморского края (за исключением организации отдыха детей в каникулярное время)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</si>
  <si>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</si>
  <si>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Субвенции бюджетам муниципальных образований Приморского края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</si>
  <si>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Субвенции бюджетам муниципальных образований Приморского края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</si>
  <si>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 xml:space="preserve">Субвенции, передаваемые органам местного самоуправления городских округов и муниципальных районов Приморского края на реализацию государственного полномочия по установлению  регулируемых тарифов на регулярные перевозки пассажиров и багажа автомобильным  и наземным электрическим общественным транспортом  по муниципальным маршрутам в границах муниципального образования </t>
  </si>
  <si>
    <t>2 02 35469 14 0000 150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</si>
  <si>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</si>
  <si>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2 02 35304 14 0000 150</t>
  </si>
  <si>
    <t>2 02 45303 14 0000 150</t>
  </si>
  <si>
    <t>Приложение 6
к решению
Думы Чугуевского 
муниципального округа
от 25.12.2020  № 130-НПА</t>
  </si>
  <si>
    <t>Сумма на
 2021 год</t>
  </si>
  <si>
    <t>Сумма на
2022 год</t>
  </si>
  <si>
    <t>Сумма на
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</si>
</sst>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>
      <alignment horizontal="center"/>
    </xf>
    <xf numFmtId="0" fontId="7" fillId="0" borderId="0"/>
    <xf numFmtId="0" fontId="7" fillId="0" borderId="0">
      <alignment horizontal="left" wrapText="1"/>
    </xf>
  </cellStyleXfs>
  <cellXfs count="58">
    <xf numFmtId="0" fontId="0" fillId="0" borderId="0" xfId="0"/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4" fontId="0" fillId="0" borderId="0" xfId="0" applyNumberFormat="1" applyAlignment="1">
      <alignment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4" fontId="1" fillId="3" borderId="1" xfId="0" applyNumberFormat="1" applyFont="1" applyFill="1" applyBorder="1" applyAlignment="1">
      <alignment horizontal="right" vertical="top" wrapText="1"/>
    </xf>
    <xf numFmtId="2" fontId="1" fillId="3" borderId="0" xfId="0" applyNumberFormat="1" applyFont="1" applyFill="1" applyBorder="1" applyAlignment="1">
      <alignment horizontal="right" vertical="center" wrapText="1"/>
    </xf>
    <xf numFmtId="4" fontId="2" fillId="3" borderId="1" xfId="0" applyNumberFormat="1" applyFont="1" applyFill="1" applyBorder="1" applyAlignment="1">
      <alignment horizontal="right" vertical="top" wrapText="1"/>
    </xf>
    <xf numFmtId="4" fontId="4" fillId="3" borderId="1" xfId="0" applyNumberFormat="1" applyFont="1" applyFill="1" applyBorder="1" applyAlignment="1">
      <alignment horizontal="right" vertical="top" wrapText="1"/>
    </xf>
    <xf numFmtId="4" fontId="3" fillId="3" borderId="3" xfId="0" applyNumberFormat="1" applyFont="1" applyFill="1" applyBorder="1" applyAlignment="1">
      <alignment horizontal="right" vertical="top" wrapText="1"/>
    </xf>
    <xf numFmtId="4" fontId="1" fillId="3" borderId="1" xfId="0" applyNumberFormat="1" applyFont="1" applyFill="1" applyBorder="1" applyAlignment="1">
      <alignment horizontal="right" vertical="center" wrapText="1"/>
    </xf>
    <xf numFmtId="2" fontId="0" fillId="3" borderId="0" xfId="0" applyNumberFormat="1" applyFill="1" applyAlignment="1">
      <alignment wrapText="1"/>
    </xf>
    <xf numFmtId="0" fontId="1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justify" vertical="top" wrapText="1"/>
    </xf>
    <xf numFmtId="0" fontId="1" fillId="3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left" vertical="top" wrapText="1"/>
    </xf>
    <xf numFmtId="4" fontId="9" fillId="3" borderId="1" xfId="0" applyNumberFormat="1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top" wrapText="1" indent="50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2" fontId="1" fillId="3" borderId="0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</cellXfs>
  <cellStyles count="4">
    <cellStyle name="xl22" xfId="1"/>
    <cellStyle name="xl24" xfId="2"/>
    <cellStyle name="xl31" xfId="3"/>
    <cellStyle name="Обычный" xfId="0" builtinId="0"/>
  </cellStyles>
  <dxfs count="0"/>
  <tableStyles count="0" defaultTableStyle="TableStyleMedium2" defaultPivotStyle="PivotStyleLight16"/>
  <colors>
    <mruColors>
      <color rgb="FFE5F5FF"/>
      <color rgb="FFEFF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3"/>
  <sheetViews>
    <sheetView tabSelected="1" zoomScaleNormal="100" workbookViewId="0">
      <selection activeCell="B11" sqref="B11"/>
    </sheetView>
  </sheetViews>
  <sheetFormatPr defaultRowHeight="15" x14ac:dyDescent="0.25"/>
  <cols>
    <col min="1" max="1" width="26.85546875" style="22" customWidth="1"/>
    <col min="2" max="2" width="44.28515625" style="4" customWidth="1"/>
    <col min="3" max="3" width="19.7109375" style="31" customWidth="1"/>
    <col min="4" max="4" width="17.7109375" style="31" customWidth="1"/>
    <col min="5" max="5" width="17.28515625" style="31" customWidth="1"/>
    <col min="6" max="6" width="9.85546875" style="4" bestFit="1" customWidth="1"/>
    <col min="7" max="16384" width="9.140625" style="4"/>
  </cols>
  <sheetData>
    <row r="1" spans="1:6" ht="78.75" customHeight="1" x14ac:dyDescent="0.25">
      <c r="A1" s="53"/>
      <c r="B1" s="53"/>
      <c r="C1" s="53"/>
      <c r="D1" s="55" t="s">
        <v>135</v>
      </c>
      <c r="E1" s="55"/>
    </row>
    <row r="2" spans="1:6" ht="13.5" customHeight="1" x14ac:dyDescent="0.25">
      <c r="A2" s="52"/>
      <c r="B2" s="52"/>
      <c r="C2" s="52"/>
      <c r="D2" s="3"/>
      <c r="E2" s="4"/>
    </row>
    <row r="3" spans="1:6" ht="16.5" x14ac:dyDescent="0.25">
      <c r="A3" s="54" t="s">
        <v>0</v>
      </c>
      <c r="B3" s="54"/>
      <c r="C3" s="54"/>
      <c r="D3" s="54"/>
      <c r="E3" s="54"/>
    </row>
    <row r="4" spans="1:6" ht="16.5" customHeight="1" x14ac:dyDescent="0.25">
      <c r="A4" s="54" t="s">
        <v>114</v>
      </c>
      <c r="B4" s="54"/>
      <c r="C4" s="54"/>
      <c r="D4" s="54"/>
      <c r="E4" s="54"/>
    </row>
    <row r="5" spans="1:6" ht="30" customHeight="1" x14ac:dyDescent="0.25">
      <c r="A5" s="14"/>
      <c r="B5" s="1"/>
      <c r="C5" s="26"/>
      <c r="D5" s="26"/>
      <c r="E5" s="56" t="s">
        <v>83</v>
      </c>
    </row>
    <row r="6" spans="1:6" ht="49.5" x14ac:dyDescent="0.25">
      <c r="A6" s="2" t="s">
        <v>1</v>
      </c>
      <c r="B6" s="57" t="s">
        <v>46</v>
      </c>
      <c r="C6" s="44" t="s">
        <v>136</v>
      </c>
      <c r="D6" s="44" t="s">
        <v>137</v>
      </c>
      <c r="E6" s="44" t="s">
        <v>138</v>
      </c>
    </row>
    <row r="7" spans="1:6" ht="33" x14ac:dyDescent="0.25">
      <c r="A7" s="15" t="s">
        <v>2</v>
      </c>
      <c r="B7" s="5" t="s">
        <v>3</v>
      </c>
      <c r="C7" s="27">
        <f>SUM(C8,C10,C12,C17,C20,C22,C27,C29,C31,C33)</f>
        <v>412364700</v>
      </c>
      <c r="D7" s="27">
        <f t="shared" ref="D7:E7" si="0">SUM(D8,D10,D12,D17,D20,D22,D27,D29,D31,D33)</f>
        <v>431644000</v>
      </c>
      <c r="E7" s="27">
        <f t="shared" si="0"/>
        <v>445122900</v>
      </c>
      <c r="F7" s="9"/>
    </row>
    <row r="8" spans="1:6" ht="16.5" x14ac:dyDescent="0.25">
      <c r="A8" s="2" t="s">
        <v>4</v>
      </c>
      <c r="B8" s="32" t="s">
        <v>5</v>
      </c>
      <c r="C8" s="25">
        <f>SUM(C9)</f>
        <v>308174000</v>
      </c>
      <c r="D8" s="25">
        <f t="shared" ref="D8:E8" si="1">SUM(D9)</f>
        <v>324940000</v>
      </c>
      <c r="E8" s="25">
        <f t="shared" si="1"/>
        <v>333320000</v>
      </c>
    </row>
    <row r="9" spans="1:6" ht="16.5" x14ac:dyDescent="0.25">
      <c r="A9" s="2" t="s">
        <v>6</v>
      </c>
      <c r="B9" s="32" t="s">
        <v>7</v>
      </c>
      <c r="C9" s="25">
        <v>308174000</v>
      </c>
      <c r="D9" s="25">
        <v>324940000</v>
      </c>
      <c r="E9" s="25">
        <v>333320000</v>
      </c>
    </row>
    <row r="10" spans="1:6" ht="66" x14ac:dyDescent="0.25">
      <c r="A10" s="2" t="s">
        <v>8</v>
      </c>
      <c r="B10" s="32" t="s">
        <v>9</v>
      </c>
      <c r="C10" s="25">
        <f>SUM(C11)</f>
        <v>22881700</v>
      </c>
      <c r="D10" s="25">
        <f t="shared" ref="D10:E10" si="2">SUM(D11)</f>
        <v>23797000</v>
      </c>
      <c r="E10" s="25">
        <f t="shared" si="2"/>
        <v>24748900</v>
      </c>
    </row>
    <row r="11" spans="1:6" ht="49.5" x14ac:dyDescent="0.25">
      <c r="A11" s="2" t="s">
        <v>10</v>
      </c>
      <c r="B11" s="32" t="s">
        <v>11</v>
      </c>
      <c r="C11" s="25">
        <v>22881700</v>
      </c>
      <c r="D11" s="25">
        <v>23797000</v>
      </c>
      <c r="E11" s="25">
        <v>24748900</v>
      </c>
    </row>
    <row r="12" spans="1:6" ht="16.5" x14ac:dyDescent="0.25">
      <c r="A12" s="2" t="s">
        <v>12</v>
      </c>
      <c r="B12" s="32" t="s">
        <v>13</v>
      </c>
      <c r="C12" s="25">
        <f>SUM(C13:C16)</f>
        <v>5641000</v>
      </c>
      <c r="D12" s="25">
        <f t="shared" ref="D12:E12" si="3">SUM(D13:D16)</f>
        <v>2484000</v>
      </c>
      <c r="E12" s="25">
        <f t="shared" si="3"/>
        <v>2529000</v>
      </c>
    </row>
    <row r="13" spans="1:6" ht="35.25" customHeight="1" x14ac:dyDescent="0.25">
      <c r="A13" s="2" t="s">
        <v>95</v>
      </c>
      <c r="B13" s="32" t="s">
        <v>96</v>
      </c>
      <c r="C13" s="25">
        <v>1076000</v>
      </c>
      <c r="D13" s="25">
        <v>1119000</v>
      </c>
      <c r="E13" s="25">
        <v>1164000</v>
      </c>
    </row>
    <row r="14" spans="1:6" ht="33" x14ac:dyDescent="0.25">
      <c r="A14" s="2" t="s">
        <v>14</v>
      </c>
      <c r="B14" s="32" t="s">
        <v>15</v>
      </c>
      <c r="C14" s="25">
        <v>3200000</v>
      </c>
      <c r="D14" s="25">
        <v>0</v>
      </c>
      <c r="E14" s="25">
        <v>0</v>
      </c>
    </row>
    <row r="15" spans="1:6" ht="16.5" x14ac:dyDescent="0.25">
      <c r="A15" s="2" t="s">
        <v>16</v>
      </c>
      <c r="B15" s="32" t="s">
        <v>17</v>
      </c>
      <c r="C15" s="25">
        <v>1230000</v>
      </c>
      <c r="D15" s="25">
        <v>1230000</v>
      </c>
      <c r="E15" s="25">
        <v>1230000</v>
      </c>
    </row>
    <row r="16" spans="1:6" ht="32.25" customHeight="1" x14ac:dyDescent="0.25">
      <c r="A16" s="2" t="s">
        <v>18</v>
      </c>
      <c r="B16" s="33" t="s">
        <v>19</v>
      </c>
      <c r="C16" s="25">
        <v>135000</v>
      </c>
      <c r="D16" s="25">
        <v>135000</v>
      </c>
      <c r="E16" s="25">
        <v>135000</v>
      </c>
    </row>
    <row r="17" spans="1:5" ht="16.5" x14ac:dyDescent="0.25">
      <c r="A17" s="2" t="s">
        <v>48</v>
      </c>
      <c r="B17" s="33" t="s">
        <v>47</v>
      </c>
      <c r="C17" s="25">
        <f>SUM(C18:C19)</f>
        <v>18200000</v>
      </c>
      <c r="D17" s="25">
        <f t="shared" ref="D17:E17" si="4">SUM(D18:D19)</f>
        <v>18440000</v>
      </c>
      <c r="E17" s="25">
        <f t="shared" si="4"/>
        <v>18690000</v>
      </c>
    </row>
    <row r="18" spans="1:5" ht="16.5" x14ac:dyDescent="0.25">
      <c r="A18" s="2" t="s">
        <v>49</v>
      </c>
      <c r="B18" s="33" t="s">
        <v>50</v>
      </c>
      <c r="C18" s="25">
        <v>6000000</v>
      </c>
      <c r="D18" s="25">
        <v>6240000</v>
      </c>
      <c r="E18" s="25">
        <v>6490000</v>
      </c>
    </row>
    <row r="19" spans="1:5" ht="16.5" x14ac:dyDescent="0.25">
      <c r="A19" s="2" t="s">
        <v>51</v>
      </c>
      <c r="B19" s="33" t="s">
        <v>52</v>
      </c>
      <c r="C19" s="25">
        <v>12200000</v>
      </c>
      <c r="D19" s="25">
        <v>12200000</v>
      </c>
      <c r="E19" s="25">
        <v>12200000</v>
      </c>
    </row>
    <row r="20" spans="1:5" ht="16.5" x14ac:dyDescent="0.25">
      <c r="A20" s="2" t="s">
        <v>20</v>
      </c>
      <c r="B20" s="32" t="s">
        <v>21</v>
      </c>
      <c r="C20" s="25">
        <f>SUM(C21)</f>
        <v>1850000</v>
      </c>
      <c r="D20" s="25">
        <f t="shared" ref="D20:E20" si="5">SUM(D21)</f>
        <v>1850000</v>
      </c>
      <c r="E20" s="25">
        <f t="shared" si="5"/>
        <v>1850000</v>
      </c>
    </row>
    <row r="21" spans="1:5" ht="49.5" x14ac:dyDescent="0.25">
      <c r="A21" s="2" t="s">
        <v>54</v>
      </c>
      <c r="B21" s="32" t="s">
        <v>53</v>
      </c>
      <c r="C21" s="25">
        <v>1850000</v>
      </c>
      <c r="D21" s="25">
        <v>1850000</v>
      </c>
      <c r="E21" s="25">
        <v>1850000</v>
      </c>
    </row>
    <row r="22" spans="1:5" ht="66" customHeight="1" x14ac:dyDescent="0.25">
      <c r="A22" s="2" t="s">
        <v>22</v>
      </c>
      <c r="B22" s="32" t="s">
        <v>23</v>
      </c>
      <c r="C22" s="25">
        <f>SUM(C23:C26)</f>
        <v>25828000</v>
      </c>
      <c r="D22" s="25">
        <f t="shared" ref="D22:E22" si="6">SUM(D23:D26)</f>
        <v>28960000</v>
      </c>
      <c r="E22" s="25">
        <f t="shared" si="6"/>
        <v>32381000</v>
      </c>
    </row>
    <row r="23" spans="1:5" ht="117.75" customHeight="1" x14ac:dyDescent="0.25">
      <c r="A23" s="2" t="s">
        <v>24</v>
      </c>
      <c r="B23" s="32" t="s">
        <v>55</v>
      </c>
      <c r="C23" s="25">
        <v>12434000</v>
      </c>
      <c r="D23" s="25">
        <v>12934000</v>
      </c>
      <c r="E23" s="25">
        <v>12934000</v>
      </c>
    </row>
    <row r="24" spans="1:5" ht="133.5" customHeight="1" x14ac:dyDescent="0.25">
      <c r="A24" s="2" t="s">
        <v>25</v>
      </c>
      <c r="B24" s="34" t="s">
        <v>56</v>
      </c>
      <c r="C24" s="25">
        <v>66000</v>
      </c>
      <c r="D24" s="25">
        <v>66000</v>
      </c>
      <c r="E24" s="25">
        <v>66000</v>
      </c>
    </row>
    <row r="25" spans="1:5" ht="66" x14ac:dyDescent="0.25">
      <c r="A25" s="2" t="s">
        <v>58</v>
      </c>
      <c r="B25" s="32" t="s">
        <v>57</v>
      </c>
      <c r="C25" s="25">
        <v>8300000</v>
      </c>
      <c r="D25" s="25">
        <v>10750000</v>
      </c>
      <c r="E25" s="25">
        <v>13970000</v>
      </c>
    </row>
    <row r="26" spans="1:5" ht="145.5" customHeight="1" x14ac:dyDescent="0.25">
      <c r="A26" s="2" t="s">
        <v>59</v>
      </c>
      <c r="B26" s="32" t="s">
        <v>60</v>
      </c>
      <c r="C26" s="25">
        <v>5028000</v>
      </c>
      <c r="D26" s="25">
        <v>5210000</v>
      </c>
      <c r="E26" s="25">
        <v>5411000</v>
      </c>
    </row>
    <row r="27" spans="1:5" ht="33" x14ac:dyDescent="0.25">
      <c r="A27" s="2" t="s">
        <v>26</v>
      </c>
      <c r="B27" s="32" t="s">
        <v>27</v>
      </c>
      <c r="C27" s="25">
        <f>SUM(C28)</f>
        <v>725000</v>
      </c>
      <c r="D27" s="25">
        <f t="shared" ref="D27:E27" si="7">SUM(D28)</f>
        <v>725000</v>
      </c>
      <c r="E27" s="25">
        <f t="shared" si="7"/>
        <v>725000</v>
      </c>
    </row>
    <row r="28" spans="1:5" ht="33" x14ac:dyDescent="0.25">
      <c r="A28" s="2" t="s">
        <v>61</v>
      </c>
      <c r="B28" s="32" t="s">
        <v>28</v>
      </c>
      <c r="C28" s="25">
        <v>725000</v>
      </c>
      <c r="D28" s="25">
        <v>725000</v>
      </c>
      <c r="E28" s="25">
        <v>725000</v>
      </c>
    </row>
    <row r="29" spans="1:5" ht="54" customHeight="1" x14ac:dyDescent="0.25">
      <c r="A29" s="2" t="s">
        <v>29</v>
      </c>
      <c r="B29" s="32" t="s">
        <v>62</v>
      </c>
      <c r="C29" s="25">
        <f>SUM(C30)</f>
        <v>15985000</v>
      </c>
      <c r="D29" s="25">
        <f t="shared" ref="D29:E29" si="8">SUM(D30)</f>
        <v>16785000</v>
      </c>
      <c r="E29" s="25">
        <f t="shared" si="8"/>
        <v>17629000</v>
      </c>
    </row>
    <row r="30" spans="1:5" ht="39.75" customHeight="1" x14ac:dyDescent="0.25">
      <c r="A30" s="2" t="s">
        <v>30</v>
      </c>
      <c r="B30" s="35" t="s">
        <v>63</v>
      </c>
      <c r="C30" s="25">
        <v>15985000</v>
      </c>
      <c r="D30" s="25">
        <v>16785000</v>
      </c>
      <c r="E30" s="25">
        <v>17629000</v>
      </c>
    </row>
    <row r="31" spans="1:5" ht="49.5" customHeight="1" x14ac:dyDescent="0.25">
      <c r="A31" s="2" t="s">
        <v>31</v>
      </c>
      <c r="B31" s="32" t="s">
        <v>64</v>
      </c>
      <c r="C31" s="25">
        <f>SUM(C32)</f>
        <v>6000000</v>
      </c>
      <c r="D31" s="25">
        <f t="shared" ref="D31:E31" si="9">SUM(D32)</f>
        <v>6500000</v>
      </c>
      <c r="E31" s="25">
        <f t="shared" si="9"/>
        <v>6000000</v>
      </c>
    </row>
    <row r="32" spans="1:5" ht="51" customHeight="1" x14ac:dyDescent="0.25">
      <c r="A32" s="2" t="s">
        <v>65</v>
      </c>
      <c r="B32" s="32" t="s">
        <v>66</v>
      </c>
      <c r="C32" s="25">
        <v>6000000</v>
      </c>
      <c r="D32" s="25">
        <v>6500000</v>
      </c>
      <c r="E32" s="25">
        <v>6000000</v>
      </c>
    </row>
    <row r="33" spans="1:5" ht="33" x14ac:dyDescent="0.25">
      <c r="A33" s="2" t="s">
        <v>32</v>
      </c>
      <c r="B33" s="32" t="s">
        <v>33</v>
      </c>
      <c r="C33" s="25">
        <f>SUM(C34:C38)</f>
        <v>7080000</v>
      </c>
      <c r="D33" s="25">
        <f t="shared" ref="D33:E33" si="10">SUM(D34:D38)</f>
        <v>7163000</v>
      </c>
      <c r="E33" s="25">
        <f t="shared" si="10"/>
        <v>7250000</v>
      </c>
    </row>
    <row r="34" spans="1:5" ht="69.75" customHeight="1" x14ac:dyDescent="0.25">
      <c r="A34" s="2" t="s">
        <v>67</v>
      </c>
      <c r="B34" s="32" t="s">
        <v>68</v>
      </c>
      <c r="C34" s="25">
        <v>650000</v>
      </c>
      <c r="D34" s="25">
        <v>690000</v>
      </c>
      <c r="E34" s="25">
        <v>740000</v>
      </c>
    </row>
    <row r="35" spans="1:5" ht="68.25" customHeight="1" x14ac:dyDescent="0.25">
      <c r="A35" s="2" t="s">
        <v>70</v>
      </c>
      <c r="B35" s="32" t="s">
        <v>69</v>
      </c>
      <c r="C35" s="25">
        <v>130000</v>
      </c>
      <c r="D35" s="25">
        <v>130000</v>
      </c>
      <c r="E35" s="25">
        <v>130000</v>
      </c>
    </row>
    <row r="36" spans="1:5" ht="99" x14ac:dyDescent="0.25">
      <c r="A36" s="2" t="s">
        <v>80</v>
      </c>
      <c r="B36" s="38" t="s">
        <v>73</v>
      </c>
      <c r="C36" s="25">
        <v>150000</v>
      </c>
      <c r="D36" s="25">
        <v>150000</v>
      </c>
      <c r="E36" s="25">
        <v>150000</v>
      </c>
    </row>
    <row r="37" spans="1:5" ht="132" x14ac:dyDescent="0.25">
      <c r="A37" s="2" t="s">
        <v>71</v>
      </c>
      <c r="B37" s="6" t="s">
        <v>72</v>
      </c>
      <c r="C37" s="25">
        <v>30000</v>
      </c>
      <c r="D37" s="25">
        <v>30000</v>
      </c>
      <c r="E37" s="25">
        <v>30000</v>
      </c>
    </row>
    <row r="38" spans="1:5" ht="33" x14ac:dyDescent="0.25">
      <c r="A38" s="2" t="s">
        <v>98</v>
      </c>
      <c r="B38" s="6" t="s">
        <v>97</v>
      </c>
      <c r="C38" s="25">
        <v>6120000</v>
      </c>
      <c r="D38" s="25">
        <v>6163000</v>
      </c>
      <c r="E38" s="25">
        <v>6200000</v>
      </c>
    </row>
    <row r="39" spans="1:5" ht="16.5" x14ac:dyDescent="0.25">
      <c r="A39" s="16" t="s">
        <v>34</v>
      </c>
      <c r="B39" s="8" t="s">
        <v>35</v>
      </c>
      <c r="C39" s="28">
        <f>C41+C45+C53+C80</f>
        <v>775471994.2299999</v>
      </c>
      <c r="D39" s="28">
        <f t="shared" ref="D39:E39" si="11">D41+D45+D53+D80</f>
        <v>520530054.77999997</v>
      </c>
      <c r="E39" s="28">
        <f t="shared" si="11"/>
        <v>545266681.1099999</v>
      </c>
    </row>
    <row r="40" spans="1:5" ht="49.5" x14ac:dyDescent="0.25">
      <c r="A40" s="17" t="s">
        <v>36</v>
      </c>
      <c r="B40" s="7" t="s">
        <v>37</v>
      </c>
      <c r="C40" s="10">
        <f>C39</f>
        <v>775471994.2299999</v>
      </c>
      <c r="D40" s="10">
        <f t="shared" ref="D40:E40" si="12">D39</f>
        <v>520530054.77999997</v>
      </c>
      <c r="E40" s="10">
        <f t="shared" si="12"/>
        <v>545266681.1099999</v>
      </c>
    </row>
    <row r="41" spans="1:5" s="41" customFormat="1" ht="49.5" x14ac:dyDescent="0.25">
      <c r="A41" s="24" t="s">
        <v>40</v>
      </c>
      <c r="B41" s="8" t="s">
        <v>42</v>
      </c>
      <c r="C41" s="28">
        <f>SUM(C42:C44)</f>
        <v>50515906</v>
      </c>
      <c r="D41" s="28">
        <f t="shared" ref="D41:E41" si="13">SUM(D42:D44)</f>
        <v>14679848</v>
      </c>
      <c r="E41" s="28">
        <f t="shared" si="13"/>
        <v>16402455</v>
      </c>
    </row>
    <row r="42" spans="1:5" ht="67.5" customHeight="1" x14ac:dyDescent="0.25">
      <c r="A42" s="17" t="s">
        <v>99</v>
      </c>
      <c r="B42" s="7" t="s">
        <v>111</v>
      </c>
      <c r="C42" s="10">
        <v>50515906</v>
      </c>
      <c r="D42" s="10">
        <v>14679848</v>
      </c>
      <c r="E42" s="10">
        <v>16402455</v>
      </c>
    </row>
    <row r="43" spans="1:5" ht="57" hidden="1" customHeight="1" x14ac:dyDescent="0.25">
      <c r="A43" s="17" t="s">
        <v>74</v>
      </c>
      <c r="B43" s="7" t="s">
        <v>75</v>
      </c>
      <c r="C43" s="10"/>
      <c r="D43" s="10"/>
      <c r="E43" s="10"/>
    </row>
    <row r="44" spans="1:5" ht="165" hidden="1" x14ac:dyDescent="0.25">
      <c r="A44" s="17" t="s">
        <v>94</v>
      </c>
      <c r="B44" s="7" t="s">
        <v>93</v>
      </c>
      <c r="C44" s="10"/>
      <c r="D44" s="10"/>
      <c r="E44" s="10"/>
    </row>
    <row r="45" spans="1:5" ht="66" x14ac:dyDescent="0.25">
      <c r="A45" s="18" t="s">
        <v>45</v>
      </c>
      <c r="B45" s="13" t="s">
        <v>44</v>
      </c>
      <c r="C45" s="28">
        <f>SUM(C46:C52)</f>
        <v>257947210.77999997</v>
      </c>
      <c r="D45" s="28">
        <f t="shared" ref="D45:E45" si="14">SUM(D46:D52)</f>
        <v>23415425.82</v>
      </c>
      <c r="E45" s="28">
        <f t="shared" si="14"/>
        <v>23482723.73</v>
      </c>
    </row>
    <row r="46" spans="1:5" ht="89.25" hidden="1" customHeight="1" x14ac:dyDescent="0.25">
      <c r="A46" s="37" t="s">
        <v>78</v>
      </c>
      <c r="B46" s="7" t="s">
        <v>79</v>
      </c>
      <c r="C46" s="10"/>
      <c r="D46" s="10"/>
      <c r="E46" s="10"/>
    </row>
    <row r="47" spans="1:5" ht="69" hidden="1" customHeight="1" x14ac:dyDescent="0.25">
      <c r="A47" s="36" t="s">
        <v>77</v>
      </c>
      <c r="B47" s="7" t="s">
        <v>76</v>
      </c>
      <c r="C47" s="10"/>
      <c r="D47" s="10"/>
      <c r="E47" s="10"/>
    </row>
    <row r="48" spans="1:5" ht="115.5" x14ac:dyDescent="0.25">
      <c r="A48" s="36" t="s">
        <v>102</v>
      </c>
      <c r="B48" s="7" t="s">
        <v>103</v>
      </c>
      <c r="C48" s="10">
        <v>150446687.81999999</v>
      </c>
      <c r="D48" s="10">
        <v>0</v>
      </c>
      <c r="E48" s="10">
        <v>0</v>
      </c>
    </row>
    <row r="49" spans="1:5" ht="53.25" customHeight="1" x14ac:dyDescent="0.25">
      <c r="A49" s="19" t="s">
        <v>100</v>
      </c>
      <c r="B49" s="7" t="s">
        <v>110</v>
      </c>
      <c r="C49" s="10">
        <v>4097730</v>
      </c>
      <c r="D49" s="10">
        <v>2786739.2</v>
      </c>
      <c r="E49" s="10">
        <v>2854037.11</v>
      </c>
    </row>
    <row r="50" spans="1:5" ht="33" hidden="1" x14ac:dyDescent="0.25">
      <c r="A50" s="19" t="s">
        <v>88</v>
      </c>
      <c r="B50" s="7" t="s">
        <v>89</v>
      </c>
      <c r="C50" s="10"/>
      <c r="D50" s="10"/>
      <c r="E50" s="10"/>
    </row>
    <row r="51" spans="1:5" ht="49.5" hidden="1" x14ac:dyDescent="0.25">
      <c r="A51" s="19" t="s">
        <v>85</v>
      </c>
      <c r="B51" s="7" t="s">
        <v>92</v>
      </c>
      <c r="C51" s="10"/>
      <c r="D51" s="10"/>
      <c r="E51" s="10"/>
    </row>
    <row r="52" spans="1:5" ht="33" customHeight="1" x14ac:dyDescent="0.25">
      <c r="A52" s="17" t="s">
        <v>101</v>
      </c>
      <c r="B52" s="7" t="s">
        <v>112</v>
      </c>
      <c r="C52" s="10">
        <v>103402792.95999999</v>
      </c>
      <c r="D52" s="10">
        <v>20628686.620000001</v>
      </c>
      <c r="E52" s="10">
        <v>20628686.620000001</v>
      </c>
    </row>
    <row r="53" spans="1:5" s="41" customFormat="1" ht="49.5" x14ac:dyDescent="0.25">
      <c r="A53" s="39" t="s">
        <v>41</v>
      </c>
      <c r="B53" s="40" t="s">
        <v>43</v>
      </c>
      <c r="C53" s="28">
        <f>C58+C74+C75+C76+C77+C79+C78</f>
        <v>440098877.44999993</v>
      </c>
      <c r="D53" s="28">
        <f t="shared" ref="D53:E53" si="15">D58+D74+D75+D76+D77+D79+D78</f>
        <v>455524780.95999998</v>
      </c>
      <c r="E53" s="28">
        <f t="shared" si="15"/>
        <v>478471502.37999994</v>
      </c>
    </row>
    <row r="54" spans="1:5" ht="16.5" hidden="1" x14ac:dyDescent="0.25">
      <c r="A54" s="21"/>
      <c r="B54" s="11"/>
      <c r="C54" s="29"/>
      <c r="D54" s="29"/>
      <c r="E54" s="29"/>
    </row>
    <row r="55" spans="1:5" ht="16.5" hidden="1" x14ac:dyDescent="0.25">
      <c r="A55" s="17"/>
      <c r="B55" s="7"/>
      <c r="C55" s="10"/>
      <c r="D55" s="10"/>
      <c r="E55" s="10"/>
    </row>
    <row r="56" spans="1:5" ht="16.5" hidden="1" x14ac:dyDescent="0.25">
      <c r="A56" s="17"/>
      <c r="B56" s="7"/>
      <c r="C56" s="10"/>
      <c r="D56" s="10"/>
      <c r="E56" s="10"/>
    </row>
    <row r="57" spans="1:5" ht="16.5" hidden="1" x14ac:dyDescent="0.25">
      <c r="A57" s="17"/>
      <c r="B57" s="7"/>
      <c r="C57" s="10"/>
      <c r="D57" s="10"/>
      <c r="E57" s="10"/>
    </row>
    <row r="58" spans="1:5" ht="82.5" x14ac:dyDescent="0.25">
      <c r="A58" s="24" t="s">
        <v>104</v>
      </c>
      <c r="B58" s="8" t="s">
        <v>113</v>
      </c>
      <c r="C58" s="28">
        <f>SUM(C60:C73)</f>
        <v>421530150.11999995</v>
      </c>
      <c r="D58" s="28">
        <f t="shared" ref="D58:E58" si="16">SUM(D60:D73)</f>
        <v>440035231.83999997</v>
      </c>
      <c r="E58" s="28">
        <f t="shared" si="16"/>
        <v>463403979.12999994</v>
      </c>
    </row>
    <row r="59" spans="1:5" ht="16.5" x14ac:dyDescent="0.25">
      <c r="A59" s="17"/>
      <c r="B59" s="7" t="s">
        <v>38</v>
      </c>
      <c r="C59" s="10"/>
      <c r="D59" s="10"/>
      <c r="E59" s="10"/>
    </row>
    <row r="60" spans="1:5" ht="99" x14ac:dyDescent="0.25">
      <c r="A60" s="20" t="s">
        <v>104</v>
      </c>
      <c r="B60" s="12" t="s">
        <v>81</v>
      </c>
      <c r="C60" s="30">
        <v>1865848</v>
      </c>
      <c r="D60" s="30">
        <v>1882931</v>
      </c>
      <c r="E60" s="30">
        <v>1951945</v>
      </c>
    </row>
    <row r="61" spans="1:5" ht="132" x14ac:dyDescent="0.25">
      <c r="A61" s="20" t="s">
        <v>104</v>
      </c>
      <c r="B61" s="12" t="s">
        <v>84</v>
      </c>
      <c r="C61" s="30">
        <v>15910663.449999999</v>
      </c>
      <c r="D61" s="30">
        <v>16184227.470000001</v>
      </c>
      <c r="E61" s="30">
        <v>16468732.779999999</v>
      </c>
    </row>
    <row r="62" spans="1:5" ht="132" x14ac:dyDescent="0.25">
      <c r="A62" s="20" t="s">
        <v>104</v>
      </c>
      <c r="B62" s="12" t="s">
        <v>132</v>
      </c>
      <c r="C62" s="30">
        <v>8236500</v>
      </c>
      <c r="D62" s="30">
        <v>8236500</v>
      </c>
      <c r="E62" s="30">
        <v>8236500</v>
      </c>
    </row>
    <row r="63" spans="1:5" ht="33" x14ac:dyDescent="0.25">
      <c r="A63" s="20" t="s">
        <v>104</v>
      </c>
      <c r="B63" s="12" t="s">
        <v>115</v>
      </c>
      <c r="C63" s="30">
        <v>1998463</v>
      </c>
      <c r="D63" s="30">
        <v>2017233</v>
      </c>
      <c r="E63" s="30">
        <v>2093065</v>
      </c>
    </row>
    <row r="64" spans="1:5" ht="165" x14ac:dyDescent="0.25">
      <c r="A64" s="20" t="s">
        <v>105</v>
      </c>
      <c r="B64" s="12" t="s">
        <v>124</v>
      </c>
      <c r="C64" s="30">
        <v>277411763</v>
      </c>
      <c r="D64" s="30">
        <v>293539868</v>
      </c>
      <c r="E64" s="30">
        <v>310857908</v>
      </c>
    </row>
    <row r="65" spans="1:5" ht="115.5" x14ac:dyDescent="0.25">
      <c r="A65" s="20" t="s">
        <v>104</v>
      </c>
      <c r="B65" s="12" t="s">
        <v>82</v>
      </c>
      <c r="C65" s="30">
        <v>870096</v>
      </c>
      <c r="D65" s="30">
        <v>878147</v>
      </c>
      <c r="E65" s="30">
        <v>910673</v>
      </c>
    </row>
    <row r="66" spans="1:5" ht="16.5" hidden="1" x14ac:dyDescent="0.25">
      <c r="A66" s="20" t="s">
        <v>104</v>
      </c>
      <c r="B66" s="12"/>
      <c r="C66" s="30"/>
      <c r="D66" s="30">
        <v>0</v>
      </c>
      <c r="E66" s="30">
        <v>0</v>
      </c>
    </row>
    <row r="67" spans="1:5" ht="148.5" x14ac:dyDescent="0.25">
      <c r="A67" s="20" t="s">
        <v>104</v>
      </c>
      <c r="B67" s="12" t="s">
        <v>125</v>
      </c>
      <c r="C67" s="30">
        <v>90622049</v>
      </c>
      <c r="D67" s="30">
        <v>94250066</v>
      </c>
      <c r="E67" s="30">
        <v>99838879</v>
      </c>
    </row>
    <row r="68" spans="1:5" ht="99" x14ac:dyDescent="0.25">
      <c r="A68" s="20" t="s">
        <v>104</v>
      </c>
      <c r="B68" s="12" t="s">
        <v>126</v>
      </c>
      <c r="C68" s="30">
        <v>1568512.5</v>
      </c>
      <c r="D68" s="30">
        <v>0</v>
      </c>
      <c r="E68" s="30">
        <v>0</v>
      </c>
    </row>
    <row r="69" spans="1:5" ht="132" x14ac:dyDescent="0.25">
      <c r="A69" s="23" t="s">
        <v>104</v>
      </c>
      <c r="B69" s="12" t="s">
        <v>127</v>
      </c>
      <c r="C69" s="30">
        <v>2770000</v>
      </c>
      <c r="D69" s="30">
        <v>2770000</v>
      </c>
      <c r="E69" s="30">
        <v>2770000</v>
      </c>
    </row>
    <row r="70" spans="1:5" ht="132" x14ac:dyDescent="0.25">
      <c r="A70" s="20" t="s">
        <v>104</v>
      </c>
      <c r="B70" s="12" t="s">
        <v>129</v>
      </c>
      <c r="C70" s="30">
        <v>419.64</v>
      </c>
      <c r="D70" s="30">
        <v>423.84</v>
      </c>
      <c r="E70" s="30">
        <v>440.82</v>
      </c>
    </row>
    <row r="71" spans="1:5" ht="132" x14ac:dyDescent="0.25">
      <c r="A71" s="20" t="s">
        <v>104</v>
      </c>
      <c r="B71" s="12" t="s">
        <v>116</v>
      </c>
      <c r="C71" s="30">
        <v>324127.09000000003</v>
      </c>
      <c r="D71" s="30">
        <v>324127.09000000003</v>
      </c>
      <c r="E71" s="30">
        <v>324127.09000000003</v>
      </c>
    </row>
    <row r="72" spans="1:5" ht="198" x14ac:dyDescent="0.25">
      <c r="A72" s="20" t="s">
        <v>104</v>
      </c>
      <c r="B72" s="12" t="s">
        <v>130</v>
      </c>
      <c r="C72" s="30">
        <v>3387.08</v>
      </c>
      <c r="D72" s="30">
        <v>3387.08</v>
      </c>
      <c r="E72" s="30">
        <v>3387.08</v>
      </c>
    </row>
    <row r="73" spans="1:5" ht="132" x14ac:dyDescent="0.25">
      <c r="A73" s="20" t="s">
        <v>104</v>
      </c>
      <c r="B73" s="12" t="s">
        <v>128</v>
      </c>
      <c r="C73" s="30">
        <v>19948321.359999999</v>
      </c>
      <c r="D73" s="30">
        <v>19948321.359999999</v>
      </c>
      <c r="E73" s="30">
        <v>19948321.359999999</v>
      </c>
    </row>
    <row r="74" spans="1:5" ht="132" x14ac:dyDescent="0.25">
      <c r="A74" s="20" t="s">
        <v>106</v>
      </c>
      <c r="B74" s="12" t="s">
        <v>117</v>
      </c>
      <c r="C74" s="30">
        <v>4490020</v>
      </c>
      <c r="D74" s="30">
        <v>1550655</v>
      </c>
      <c r="E74" s="30">
        <v>1311590</v>
      </c>
    </row>
    <row r="75" spans="1:5" ht="99" x14ac:dyDescent="0.25">
      <c r="A75" s="20" t="s">
        <v>107</v>
      </c>
      <c r="B75" s="1" t="s">
        <v>118</v>
      </c>
      <c r="C75" s="30">
        <v>33107.199999999997</v>
      </c>
      <c r="D75" s="30">
        <v>224597.91</v>
      </c>
      <c r="E75" s="30">
        <v>13512.8</v>
      </c>
    </row>
    <row r="76" spans="1:5" ht="82.5" x14ac:dyDescent="0.25">
      <c r="A76" s="23" t="s">
        <v>108</v>
      </c>
      <c r="B76" s="42" t="s">
        <v>119</v>
      </c>
      <c r="C76" s="43">
        <v>675994.13</v>
      </c>
      <c r="D76" s="43">
        <v>703034.21</v>
      </c>
      <c r="E76" s="43">
        <v>731158.45</v>
      </c>
    </row>
    <row r="77" spans="1:5" ht="121.5" customHeight="1" x14ac:dyDescent="0.25">
      <c r="A77" s="45" t="s">
        <v>133</v>
      </c>
      <c r="B77" s="46" t="s">
        <v>120</v>
      </c>
      <c r="C77" s="47">
        <v>11650100</v>
      </c>
      <c r="D77" s="47">
        <v>11650100</v>
      </c>
      <c r="E77" s="47">
        <v>11650100</v>
      </c>
    </row>
    <row r="78" spans="1:5" ht="49.5" x14ac:dyDescent="0.25">
      <c r="A78" s="20" t="s">
        <v>131</v>
      </c>
      <c r="B78" s="12" t="s">
        <v>121</v>
      </c>
      <c r="C78" s="30">
        <v>358344</v>
      </c>
      <c r="D78" s="30">
        <v>0</v>
      </c>
      <c r="E78" s="30">
        <v>0</v>
      </c>
    </row>
    <row r="79" spans="1:5" ht="51" customHeight="1" x14ac:dyDescent="0.25">
      <c r="A79" s="48" t="s">
        <v>109</v>
      </c>
      <c r="B79" s="49" t="s">
        <v>122</v>
      </c>
      <c r="C79" s="10">
        <v>1361162</v>
      </c>
      <c r="D79" s="10">
        <v>1361162</v>
      </c>
      <c r="E79" s="10">
        <v>1361162</v>
      </c>
    </row>
    <row r="80" spans="1:5" ht="16.5" x14ac:dyDescent="0.25">
      <c r="A80" s="24" t="s">
        <v>90</v>
      </c>
      <c r="B80" s="50" t="s">
        <v>91</v>
      </c>
      <c r="C80" s="28">
        <f>C82</f>
        <v>26910000</v>
      </c>
      <c r="D80" s="28">
        <f t="shared" ref="D80:E80" si="17">D82</f>
        <v>26910000</v>
      </c>
      <c r="E80" s="28">
        <f t="shared" si="17"/>
        <v>26910000</v>
      </c>
    </row>
    <row r="81" spans="1:5" ht="51" hidden="1" customHeight="1" x14ac:dyDescent="0.25">
      <c r="A81" s="17" t="s">
        <v>86</v>
      </c>
      <c r="B81" s="7" t="s">
        <v>87</v>
      </c>
      <c r="C81" s="10"/>
      <c r="D81" s="10"/>
      <c r="E81" s="10"/>
    </row>
    <row r="82" spans="1:5" ht="123.75" customHeight="1" x14ac:dyDescent="0.25">
      <c r="A82" s="17" t="s">
        <v>134</v>
      </c>
      <c r="B82" s="7" t="s">
        <v>123</v>
      </c>
      <c r="C82" s="10">
        <v>26910000</v>
      </c>
      <c r="D82" s="10">
        <v>26910000</v>
      </c>
      <c r="E82" s="10">
        <v>26910000</v>
      </c>
    </row>
    <row r="83" spans="1:5" ht="16.5" x14ac:dyDescent="0.25">
      <c r="A83" s="51" t="s">
        <v>39</v>
      </c>
      <c r="B83" s="51"/>
      <c r="C83" s="28">
        <f>SUM(C39,C7)</f>
        <v>1187836694.23</v>
      </c>
      <c r="D83" s="28">
        <f t="shared" ref="D83:E83" si="18">SUM(D39,D7)</f>
        <v>952174054.77999997</v>
      </c>
      <c r="E83" s="28">
        <f t="shared" si="18"/>
        <v>990389581.1099999</v>
      </c>
    </row>
  </sheetData>
  <autoFilter ref="A6:C6"/>
  <mergeCells count="6">
    <mergeCell ref="A83:B83"/>
    <mergeCell ref="A2:C2"/>
    <mergeCell ref="A1:C1"/>
    <mergeCell ref="A4:E4"/>
    <mergeCell ref="A3:E3"/>
    <mergeCell ref="D1:E1"/>
  </mergeCells>
  <pageMargins left="0.74803149606299213" right="0.3" top="0.5" bottom="0.46" header="0.49" footer="0.2"/>
  <pageSetup paperSize="9" scale="73" fitToHeight="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ФУ АЧМР</cp:lastModifiedBy>
  <cp:lastPrinted>2020-12-25T04:14:35Z</cp:lastPrinted>
  <dcterms:created xsi:type="dcterms:W3CDTF">2018-10-31T05:47:16Z</dcterms:created>
  <dcterms:modified xsi:type="dcterms:W3CDTF">2020-12-25T04:14:40Z</dcterms:modified>
</cp:coreProperties>
</file>