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FU\2021\budg_grazdan\proekt\"/>
    </mc:Choice>
  </mc:AlternateContent>
  <bookViews>
    <workbookView xWindow="480" yWindow="240" windowWidth="27795" windowHeight="12465"/>
  </bookViews>
  <sheets>
    <sheet name="Расходы" sheetId="1" r:id="rId1"/>
  </sheets>
  <calcPr calcId="152511"/>
</workbook>
</file>

<file path=xl/calcChain.xml><?xml version="1.0" encoding="utf-8"?>
<calcChain xmlns="http://schemas.openxmlformats.org/spreadsheetml/2006/main">
  <c r="C9" i="1" l="1"/>
  <c r="C23" i="1"/>
  <c r="C11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G25" i="1"/>
  <c r="K25" i="1" s="1"/>
  <c r="F25" i="1"/>
  <c r="B23" i="1"/>
  <c r="B22" i="1"/>
  <c r="B21" i="1"/>
  <c r="B20" i="1"/>
  <c r="B19" i="1"/>
  <c r="B18" i="1"/>
  <c r="B16" i="1"/>
  <c r="B13" i="1"/>
  <c r="B14" i="1"/>
  <c r="B7" i="1"/>
  <c r="E25" i="1"/>
  <c r="D25" i="1"/>
  <c r="B8" i="1"/>
  <c r="B9" i="1"/>
  <c r="B10" i="1"/>
  <c r="B11" i="1"/>
  <c r="B12" i="1"/>
  <c r="B6" i="1"/>
  <c r="C25" i="1"/>
  <c r="B25" i="1" l="1"/>
</calcChain>
</file>

<file path=xl/sharedStrings.xml><?xml version="1.0" encoding="utf-8"?>
<sst xmlns="http://schemas.openxmlformats.org/spreadsheetml/2006/main" count="73" uniqueCount="66">
  <si>
    <t>Наименование муниципальных программ</t>
  </si>
  <si>
    <t>Проект бюджета на 2021 г.</t>
  </si>
  <si>
    <t>Проект бюджета на 2022 год (без учета условно утвержденных)</t>
  </si>
  <si>
    <t>Проект бюджета на 2023 год (без учета условно утвержденных)</t>
  </si>
  <si>
    <t>Муниципальная программа «Развитие образования Чугуевского муниципального округа» на 2020-2024 годы</t>
  </si>
  <si>
    <t>594 436 598,00</t>
  </si>
  <si>
    <t>583 364 138,00</t>
  </si>
  <si>
    <t>Муниципальная программа «Развитие культуры Чугуевского муниципального округа» на 2020-2027 годы</t>
  </si>
  <si>
    <t>54 501 760,00</t>
  </si>
  <si>
    <t>54 974 220,00</t>
  </si>
  <si>
    <t>Муниципальная программа «Развитие транспортной инфраструктуры Чугуевского муниципального округа» на 2020-2024 годы</t>
  </si>
  <si>
    <t>26 550 223,00</t>
  </si>
  <si>
    <t>27 502 123,00</t>
  </si>
  <si>
    <t>Муниципальная программа «Социально-экономическое развитие Чугуевского муниципального округа» на 2020-2024 годы</t>
  </si>
  <si>
    <t>33 076 626,00</t>
  </si>
  <si>
    <t>33 036 626,00</t>
  </si>
  <si>
    <t>Муниципальная программа «Развитие физической культуры, спорта и туризма в Чугуевском муниципальном округе» на 2020-2027 годы</t>
  </si>
  <si>
    <t>1 295 000,00</t>
  </si>
  <si>
    <t>1 264 500,00</t>
  </si>
  <si>
    <t>Муниципальная программа «Обеспечение доступным жильем и качественными услугами жилищно-коммунального хозяйства населения Чугуевского муниципального округа» на 2020-2024 годы</t>
  </si>
  <si>
    <t>29 481 488,81</t>
  </si>
  <si>
    <t>26 715 447,00</t>
  </si>
  <si>
    <t>Муниципальная программа «Энергосбережение и энергетическая эффективность Чугуевского муниципального округа» на 2020-2024 годы</t>
  </si>
  <si>
    <t>4 930 000,00</t>
  </si>
  <si>
    <t>4 880 000,00</t>
  </si>
  <si>
    <t>Муниципальная программа «Формирование современной городской среды» Чугуевского муниципального округа на 2020-2027 годы</t>
  </si>
  <si>
    <t>591 500,00</t>
  </si>
  <si>
    <t>605 000,00</t>
  </si>
  <si>
    <t>Муниципальная программа «Комплексные меры по профилактике правонарушений на территории Чугуевского муниципального округа» на 2020-2024 годы</t>
  </si>
  <si>
    <t>1 985 603,00</t>
  </si>
  <si>
    <t>Муниципальная программа «Материально-техническое обеспечение органов местного самоуправления Чугуевского муниципального округа» на 2020-2024 годы</t>
  </si>
  <si>
    <t>22 060 000,00</t>
  </si>
  <si>
    <t>21 000 000,00</t>
  </si>
  <si>
    <t>Муниципальная программа «Информационное общество Чугуевского муниципального округа» на 2020-2024 годы</t>
  </si>
  <si>
    <t>3 377 000,00</t>
  </si>
  <si>
    <t>2 777 000,00</t>
  </si>
  <si>
    <t>Муниципальная программа «Развитие муниципальной службы в Чугуевском муниципальном округе» на 2020-2024 годы</t>
  </si>
  <si>
    <t>3 250 000,00</t>
  </si>
  <si>
    <t>Муниципальная программа «О противодействии коррупции в Чугуевском муниципальном округе» на 2020-2024 годы</t>
  </si>
  <si>
    <t>50 000,00</t>
  </si>
  <si>
    <t>Муниципальная программа «Комплексные меры по профилактике терроризма и экстремизма на территории Чугуевского муниципального округа» на 2020-2024 годы</t>
  </si>
  <si>
    <t>30 350,00</t>
  </si>
  <si>
    <t>Муниципальная программа «Защита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округа» на 2020-2024 годы</t>
  </si>
  <si>
    <t>1 466 110,00</t>
  </si>
  <si>
    <t>930 650,00</t>
  </si>
  <si>
    <t>Муниципальная программа «Содержание и благоустройство Чугуевского муниципального округа» на 2020-2024 годы</t>
  </si>
  <si>
    <t>10 450 000,00</t>
  </si>
  <si>
    <t>Муниципальная программа «Укрепление общественного здоровья» на 2021-2027 годы</t>
  </si>
  <si>
    <t>68 308 924,66</t>
  </si>
  <si>
    <t>68 059 026,66</t>
  </si>
  <si>
    <t>ВСЕГО РАСХОДОВ:</t>
  </si>
  <si>
    <t>855 891 183,47</t>
  </si>
  <si>
    <t>840 924 683,66</t>
  </si>
  <si>
    <t xml:space="preserve">Ожидаемое исполнение          2020 года </t>
  </si>
  <si>
    <t>Отклонения (проект на 2021 год - ожидаемое исполнение 2020 года</t>
  </si>
  <si>
    <t>Непрограммные направления деятельности органов местного самоуправления</t>
  </si>
  <si>
    <t>Расходы данной программ отражались в непрограммных напрвлениях деятельности</t>
  </si>
  <si>
    <t>Расходы данной программы отражались в муниципальной программе "Социально-экономическое развитие ЧМР"</t>
  </si>
  <si>
    <t>район</t>
  </si>
  <si>
    <t>чугуевка</t>
  </si>
  <si>
    <t>кокшаровка</t>
  </si>
  <si>
    <t>шумный</t>
  </si>
  <si>
    <t>Отчетные данные за 2019 год (консолидированного бюджета )</t>
  </si>
  <si>
    <t>Чугуевский муниципальный район</t>
  </si>
  <si>
    <t>Чугуевский муниципальный округ</t>
  </si>
  <si>
    <t>Сведения о расходах бюджета по муниципальным программам на очередной финансовый год и плановый период в сравнении с ожидаемым исполнением за текущий финансовый год и отчетом за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</si>
</sst>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25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0" fillId="0" borderId="2" xfId="0" applyNumberFormat="1" applyBorder="1"/>
    <xf numFmtId="4" fontId="4" fillId="2" borderId="2" xfId="1" applyNumberFormat="1" applyFont="1" applyFill="1" applyBorder="1" applyAlignment="1" applyProtection="1">
      <alignment horizontal="right" vertical="center" shrinkToFit="1"/>
    </xf>
    <xf numFmtId="4" fontId="3" fillId="2" borderId="2" xfId="1" applyNumberFormat="1" applyFill="1" applyBorder="1" applyAlignment="1" applyProtection="1">
      <alignment horizontal="right" vertical="center" shrinkToFit="1"/>
    </xf>
    <xf numFmtId="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xl5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J6" sqref="J6"/>
    </sheetView>
  </sheetViews>
  <sheetFormatPr defaultRowHeight="15" x14ac:dyDescent="0.25"/>
  <cols>
    <col min="1" max="1" width="44.5703125" customWidth="1"/>
    <col min="2" max="2" width="25.140625" customWidth="1"/>
    <col min="3" max="4" width="25.140625" hidden="1" customWidth="1"/>
    <col min="5" max="6" width="19" hidden="1" customWidth="1"/>
    <col min="7" max="7" width="18.42578125" customWidth="1"/>
    <col min="8" max="8" width="18.5703125" customWidth="1"/>
    <col min="9" max="9" width="20.140625" customWidth="1"/>
    <col min="10" max="10" width="16.85546875" customWidth="1"/>
    <col min="11" max="11" width="21.28515625" customWidth="1"/>
  </cols>
  <sheetData>
    <row r="1" spans="1:11" ht="39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31.5" x14ac:dyDescent="0.25">
      <c r="A3" s="16" t="s">
        <v>0</v>
      </c>
      <c r="B3" s="13" t="s">
        <v>63</v>
      </c>
      <c r="C3" s="14"/>
      <c r="D3" s="14"/>
      <c r="E3" s="14"/>
      <c r="F3" s="14"/>
      <c r="G3" s="18" t="s">
        <v>64</v>
      </c>
      <c r="H3" s="19"/>
      <c r="I3" s="19"/>
      <c r="J3" s="19"/>
      <c r="K3" s="20"/>
    </row>
    <row r="4" spans="1:11" ht="15.75" customHeight="1" x14ac:dyDescent="0.25">
      <c r="A4" s="23"/>
      <c r="B4" s="21" t="s">
        <v>62</v>
      </c>
      <c r="C4" s="6"/>
      <c r="D4" s="6"/>
      <c r="E4" s="6"/>
      <c r="F4" s="6"/>
      <c r="G4" s="21" t="s">
        <v>53</v>
      </c>
      <c r="H4" s="21" t="s">
        <v>1</v>
      </c>
      <c r="I4" s="21" t="s">
        <v>2</v>
      </c>
      <c r="J4" s="21" t="s">
        <v>3</v>
      </c>
      <c r="K4" s="21" t="s">
        <v>54</v>
      </c>
    </row>
    <row r="5" spans="1:11" ht="103.5" customHeight="1" x14ac:dyDescent="0.25">
      <c r="A5" s="17"/>
      <c r="B5" s="21"/>
      <c r="C5" s="6" t="s">
        <v>58</v>
      </c>
      <c r="D5" s="6" t="s">
        <v>59</v>
      </c>
      <c r="E5" s="6" t="s">
        <v>60</v>
      </c>
      <c r="F5" s="6" t="s">
        <v>61</v>
      </c>
      <c r="G5" s="21"/>
      <c r="H5" s="21"/>
      <c r="I5" s="21"/>
      <c r="J5" s="21"/>
      <c r="K5" s="21"/>
    </row>
    <row r="6" spans="1:11" ht="47.25" x14ac:dyDescent="0.25">
      <c r="A6" s="1" t="s">
        <v>4</v>
      </c>
      <c r="B6" s="10">
        <f>C6+D6+E6+F6</f>
        <v>597300583.00999999</v>
      </c>
      <c r="C6" s="11">
        <v>597300583.00999999</v>
      </c>
      <c r="D6" s="11"/>
      <c r="E6" s="11"/>
      <c r="F6" s="11"/>
      <c r="G6" s="7">
        <v>750690171.65999997</v>
      </c>
      <c r="H6" s="7">
        <v>775953287.82000005</v>
      </c>
      <c r="I6" s="2" t="s">
        <v>5</v>
      </c>
      <c r="J6" s="2" t="s">
        <v>6</v>
      </c>
      <c r="K6" s="12">
        <f>H6-G6</f>
        <v>25263116.160000086</v>
      </c>
    </row>
    <row r="7" spans="1:11" ht="47.25" x14ac:dyDescent="0.25">
      <c r="A7" s="1" t="s">
        <v>7</v>
      </c>
      <c r="B7" s="10">
        <f>C7+D7+E7+F7</f>
        <v>69522905.409999996</v>
      </c>
      <c r="C7" s="11">
        <v>25225146.23</v>
      </c>
      <c r="D7" s="11">
        <v>31988871.989999998</v>
      </c>
      <c r="E7" s="11">
        <v>6994202.4699999997</v>
      </c>
      <c r="F7" s="11">
        <v>5314684.72</v>
      </c>
      <c r="G7" s="7">
        <v>74400468.060000002</v>
      </c>
      <c r="H7" s="7">
        <v>63601760</v>
      </c>
      <c r="I7" s="2" t="s">
        <v>8</v>
      </c>
      <c r="J7" s="2" t="s">
        <v>9</v>
      </c>
      <c r="K7" s="12">
        <f t="shared" ref="K7:K24" si="0">H7-G7</f>
        <v>-10798708.060000002</v>
      </c>
    </row>
    <row r="8" spans="1:11" ht="55.5" customHeight="1" x14ac:dyDescent="0.25">
      <c r="A8" s="1" t="s">
        <v>10</v>
      </c>
      <c r="B8" s="10">
        <f t="shared" ref="B8:B14" si="1">C8+D8+E8+F8</f>
        <v>42367255.109999999</v>
      </c>
      <c r="C8" s="7">
        <v>42367255.109999999</v>
      </c>
      <c r="D8" s="7"/>
      <c r="E8" s="7"/>
      <c r="F8" s="7"/>
      <c r="G8" s="7">
        <v>70503625.930000007</v>
      </c>
      <c r="H8" s="7">
        <v>35634923</v>
      </c>
      <c r="I8" s="2" t="s">
        <v>11</v>
      </c>
      <c r="J8" s="2" t="s">
        <v>12</v>
      </c>
      <c r="K8" s="12">
        <f t="shared" si="0"/>
        <v>-34868702.930000007</v>
      </c>
    </row>
    <row r="9" spans="1:11" ht="53.25" customHeight="1" x14ac:dyDescent="0.25">
      <c r="A9" s="1" t="s">
        <v>13</v>
      </c>
      <c r="B9" s="10">
        <f t="shared" si="1"/>
        <v>26877826.700000003</v>
      </c>
      <c r="C9" s="7">
        <f>69733526.7-42855700</f>
        <v>26877826.700000003</v>
      </c>
      <c r="D9" s="7"/>
      <c r="E9" s="7"/>
      <c r="F9" s="7"/>
      <c r="G9" s="7">
        <v>34553543</v>
      </c>
      <c r="H9" s="7">
        <v>33962997</v>
      </c>
      <c r="I9" s="2" t="s">
        <v>14</v>
      </c>
      <c r="J9" s="2" t="s">
        <v>15</v>
      </c>
      <c r="K9" s="12">
        <f t="shared" si="0"/>
        <v>-590546</v>
      </c>
    </row>
    <row r="10" spans="1:11" ht="63" x14ac:dyDescent="0.25">
      <c r="A10" s="1" t="s">
        <v>16</v>
      </c>
      <c r="B10" s="10">
        <f t="shared" si="1"/>
        <v>15440166.800000001</v>
      </c>
      <c r="C10" s="7">
        <v>3526107.32</v>
      </c>
      <c r="D10" s="7"/>
      <c r="E10" s="7">
        <v>11914059.48</v>
      </c>
      <c r="F10" s="7"/>
      <c r="G10" s="7">
        <v>75135147.760000005</v>
      </c>
      <c r="H10" s="7">
        <v>71265511</v>
      </c>
      <c r="I10" s="2" t="s">
        <v>17</v>
      </c>
      <c r="J10" s="2" t="s">
        <v>18</v>
      </c>
      <c r="K10" s="12">
        <f t="shared" si="0"/>
        <v>-3869636.7600000054</v>
      </c>
    </row>
    <row r="11" spans="1:11" ht="94.5" x14ac:dyDescent="0.25">
      <c r="A11" s="1" t="s">
        <v>19</v>
      </c>
      <c r="B11" s="10">
        <f t="shared" si="1"/>
        <v>5127312.59</v>
      </c>
      <c r="C11" s="7">
        <f>5774473.29-647160.7</f>
        <v>5127312.59</v>
      </c>
      <c r="D11" s="7"/>
      <c r="E11" s="7"/>
      <c r="F11" s="7"/>
      <c r="G11" s="7">
        <v>34762390.090000004</v>
      </c>
      <c r="H11" s="7">
        <v>49304904.520000003</v>
      </c>
      <c r="I11" s="2" t="s">
        <v>20</v>
      </c>
      <c r="J11" s="2" t="s">
        <v>21</v>
      </c>
      <c r="K11" s="12">
        <f t="shared" si="0"/>
        <v>14542514.43</v>
      </c>
    </row>
    <row r="12" spans="1:11" ht="78.75" x14ac:dyDescent="0.25">
      <c r="A12" s="1" t="s">
        <v>22</v>
      </c>
      <c r="B12" s="10">
        <f t="shared" si="1"/>
        <v>1516321.56</v>
      </c>
      <c r="C12" s="7">
        <v>1516321.56</v>
      </c>
      <c r="D12" s="7"/>
      <c r="E12" s="7"/>
      <c r="F12" s="7"/>
      <c r="G12" s="7">
        <v>5583821</v>
      </c>
      <c r="H12" s="7">
        <v>9135000</v>
      </c>
      <c r="I12" s="2" t="s">
        <v>23</v>
      </c>
      <c r="J12" s="2" t="s">
        <v>24</v>
      </c>
      <c r="K12" s="12">
        <f t="shared" si="0"/>
        <v>3551179</v>
      </c>
    </row>
    <row r="13" spans="1:11" ht="63" x14ac:dyDescent="0.25">
      <c r="A13" s="1" t="s">
        <v>25</v>
      </c>
      <c r="B13" s="10">
        <f t="shared" si="1"/>
        <v>20402522</v>
      </c>
      <c r="C13" s="7"/>
      <c r="D13" s="7">
        <v>19189960.399999999</v>
      </c>
      <c r="E13" s="7"/>
      <c r="F13" s="7">
        <v>1212561.6000000001</v>
      </c>
      <c r="G13" s="7">
        <v>20454056.739999998</v>
      </c>
      <c r="H13" s="7">
        <v>572600</v>
      </c>
      <c r="I13" s="2" t="s">
        <v>26</v>
      </c>
      <c r="J13" s="2" t="s">
        <v>27</v>
      </c>
      <c r="K13" s="12">
        <f t="shared" si="0"/>
        <v>-19881456.739999998</v>
      </c>
    </row>
    <row r="14" spans="1:11" ht="63" x14ac:dyDescent="0.25">
      <c r="A14" s="1" t="s">
        <v>28</v>
      </c>
      <c r="B14" s="10">
        <f t="shared" si="1"/>
        <v>1945767.17</v>
      </c>
      <c r="C14" s="7">
        <v>1945767.17</v>
      </c>
      <c r="D14" s="7"/>
      <c r="E14" s="7"/>
      <c r="F14" s="7"/>
      <c r="G14" s="7">
        <v>2002338</v>
      </c>
      <c r="H14" s="7">
        <v>1985603</v>
      </c>
      <c r="I14" s="2" t="s">
        <v>29</v>
      </c>
      <c r="J14" s="2" t="s">
        <v>29</v>
      </c>
      <c r="K14" s="12">
        <f t="shared" si="0"/>
        <v>-16735</v>
      </c>
    </row>
    <row r="15" spans="1:11" ht="78.75" x14ac:dyDescent="0.25">
      <c r="A15" s="1" t="s">
        <v>30</v>
      </c>
      <c r="B15" s="8" t="s">
        <v>56</v>
      </c>
      <c r="C15" s="8"/>
      <c r="D15" s="8"/>
      <c r="E15" s="8"/>
      <c r="F15" s="8"/>
      <c r="G15" s="7">
        <v>32532900</v>
      </c>
      <c r="H15" s="7">
        <v>27200000</v>
      </c>
      <c r="I15" s="2" t="s">
        <v>31</v>
      </c>
      <c r="J15" s="2" t="s">
        <v>32</v>
      </c>
      <c r="K15" s="12">
        <f t="shared" si="0"/>
        <v>-5332900</v>
      </c>
    </row>
    <row r="16" spans="1:11" ht="62.25" customHeight="1" x14ac:dyDescent="0.25">
      <c r="A16" s="1" t="s">
        <v>33</v>
      </c>
      <c r="B16" s="7">
        <f>C16+D16+E16+F16</f>
        <v>1009135.21</v>
      </c>
      <c r="C16" s="7"/>
      <c r="D16" s="7"/>
      <c r="E16" s="7">
        <v>631703.02</v>
      </c>
      <c r="F16" s="7">
        <v>377432.19</v>
      </c>
      <c r="G16" s="7">
        <v>6170000</v>
      </c>
      <c r="H16" s="7">
        <v>3977000</v>
      </c>
      <c r="I16" s="2" t="s">
        <v>34</v>
      </c>
      <c r="J16" s="2" t="s">
        <v>35</v>
      </c>
      <c r="K16" s="12">
        <f t="shared" si="0"/>
        <v>-2193000</v>
      </c>
    </row>
    <row r="17" spans="1:11" ht="94.5" x14ac:dyDescent="0.25">
      <c r="A17" s="1" t="s">
        <v>36</v>
      </c>
      <c r="B17" s="8" t="s">
        <v>57</v>
      </c>
      <c r="C17" s="8"/>
      <c r="D17" s="8"/>
      <c r="E17" s="8"/>
      <c r="F17" s="8"/>
      <c r="G17" s="7">
        <v>3285004</v>
      </c>
      <c r="H17" s="7">
        <v>3250000</v>
      </c>
      <c r="I17" s="2" t="s">
        <v>37</v>
      </c>
      <c r="J17" s="2" t="s">
        <v>37</v>
      </c>
      <c r="K17" s="12">
        <f t="shared" si="0"/>
        <v>-35004</v>
      </c>
    </row>
    <row r="18" spans="1:11" ht="47.25" x14ac:dyDescent="0.25">
      <c r="A18" s="1" t="s">
        <v>38</v>
      </c>
      <c r="B18" s="7">
        <f t="shared" ref="B18:B23" si="2">C18+D18+E18+F18</f>
        <v>50000</v>
      </c>
      <c r="C18" s="7">
        <v>50000</v>
      </c>
      <c r="D18" s="7"/>
      <c r="E18" s="7"/>
      <c r="F18" s="7"/>
      <c r="G18" s="7">
        <v>50000</v>
      </c>
      <c r="H18" s="7">
        <v>50000</v>
      </c>
      <c r="I18" s="2" t="s">
        <v>39</v>
      </c>
      <c r="J18" s="2" t="s">
        <v>39</v>
      </c>
      <c r="K18" s="12">
        <f t="shared" si="0"/>
        <v>0</v>
      </c>
    </row>
    <row r="19" spans="1:11" ht="78.75" x14ac:dyDescent="0.25">
      <c r="A19" s="1" t="s">
        <v>40</v>
      </c>
      <c r="B19" s="7">
        <f t="shared" si="2"/>
        <v>0</v>
      </c>
      <c r="C19" s="7"/>
      <c r="D19" s="7"/>
      <c r="E19" s="7"/>
      <c r="F19" s="7"/>
      <c r="G19" s="7">
        <v>30350</v>
      </c>
      <c r="H19" s="7">
        <v>30350</v>
      </c>
      <c r="I19" s="2" t="s">
        <v>41</v>
      </c>
      <c r="J19" s="2" t="s">
        <v>41</v>
      </c>
      <c r="K19" s="12">
        <f t="shared" si="0"/>
        <v>0</v>
      </c>
    </row>
    <row r="20" spans="1:11" ht="126" x14ac:dyDescent="0.25">
      <c r="A20" s="1" t="s">
        <v>42</v>
      </c>
      <c r="B20" s="7">
        <f t="shared" si="2"/>
        <v>807637.16</v>
      </c>
      <c r="C20" s="7"/>
      <c r="D20" s="7">
        <v>398909.88</v>
      </c>
      <c r="E20" s="7">
        <v>155784.18</v>
      </c>
      <c r="F20" s="7">
        <v>252943.1</v>
      </c>
      <c r="G20" s="7">
        <v>2003540</v>
      </c>
      <c r="H20" s="7">
        <v>1996130</v>
      </c>
      <c r="I20" s="2" t="s">
        <v>43</v>
      </c>
      <c r="J20" s="2" t="s">
        <v>44</v>
      </c>
      <c r="K20" s="12">
        <f t="shared" si="0"/>
        <v>-7410</v>
      </c>
    </row>
    <row r="21" spans="1:11" ht="63" x14ac:dyDescent="0.25">
      <c r="A21" s="1" t="s">
        <v>45</v>
      </c>
      <c r="B21" s="7">
        <f t="shared" si="2"/>
        <v>6127000.1799999997</v>
      </c>
      <c r="C21" s="7"/>
      <c r="D21" s="7">
        <v>5038348.9000000004</v>
      </c>
      <c r="E21" s="7">
        <v>345516.22</v>
      </c>
      <c r="F21" s="7">
        <v>743135.06</v>
      </c>
      <c r="G21" s="7">
        <v>7250000</v>
      </c>
      <c r="H21" s="7">
        <v>10450000</v>
      </c>
      <c r="I21" s="2" t="s">
        <v>46</v>
      </c>
      <c r="J21" s="2" t="s">
        <v>46</v>
      </c>
      <c r="K21" s="12">
        <f t="shared" si="0"/>
        <v>3200000</v>
      </c>
    </row>
    <row r="22" spans="1:11" ht="47.25" x14ac:dyDescent="0.25">
      <c r="A22" s="1" t="s">
        <v>47</v>
      </c>
      <c r="B22" s="7">
        <f t="shared" si="2"/>
        <v>0</v>
      </c>
      <c r="C22" s="7"/>
      <c r="D22" s="7"/>
      <c r="E22" s="7"/>
      <c r="F22" s="7"/>
      <c r="G22" s="7">
        <v>0</v>
      </c>
      <c r="H22" s="7">
        <v>50000</v>
      </c>
      <c r="I22" s="2" t="s">
        <v>39</v>
      </c>
      <c r="J22" s="2" t="s">
        <v>39</v>
      </c>
      <c r="K22" s="12">
        <f t="shared" si="0"/>
        <v>50000</v>
      </c>
    </row>
    <row r="23" spans="1:11" ht="45" customHeight="1" x14ac:dyDescent="0.25">
      <c r="A23" s="16" t="s">
        <v>55</v>
      </c>
      <c r="B23" s="15">
        <f t="shared" si="2"/>
        <v>108441333.08</v>
      </c>
      <c r="C23" s="7">
        <f>77889313.16-416493-70000</f>
        <v>77402820.159999996</v>
      </c>
      <c r="D23" s="7">
        <v>24672820.829999998</v>
      </c>
      <c r="E23" s="7">
        <v>3454856.93</v>
      </c>
      <c r="F23" s="7">
        <v>2910835.16</v>
      </c>
      <c r="G23" s="15">
        <v>83414280.150000006</v>
      </c>
      <c r="H23" s="15">
        <v>70292817.659999996</v>
      </c>
      <c r="I23" s="22" t="s">
        <v>48</v>
      </c>
      <c r="J23" s="22" t="s">
        <v>49</v>
      </c>
      <c r="K23" s="12">
        <f t="shared" si="0"/>
        <v>-13121462.49000001</v>
      </c>
    </row>
    <row r="24" spans="1:11" ht="15.75" hidden="1" customHeight="1" x14ac:dyDescent="0.25">
      <c r="A24" s="17"/>
      <c r="B24" s="15"/>
      <c r="C24" s="7"/>
      <c r="D24" s="7"/>
      <c r="E24" s="7"/>
      <c r="F24" s="7"/>
      <c r="G24" s="15"/>
      <c r="H24" s="15"/>
      <c r="I24" s="22"/>
      <c r="J24" s="22"/>
      <c r="K24" s="12">
        <f t="shared" si="0"/>
        <v>0</v>
      </c>
    </row>
    <row r="25" spans="1:11" ht="15.75" x14ac:dyDescent="0.25">
      <c r="A25" s="3" t="s">
        <v>50</v>
      </c>
      <c r="B25" s="5">
        <f>B23+B21+B20+B19+B18+B16+B14+B13+B12+B11+B10+B9+B8+B7+B6</f>
        <v>896935765.98000002</v>
      </c>
      <c r="C25" s="5">
        <f>SUM(C6:C23)</f>
        <v>781339139.85000002</v>
      </c>
      <c r="D25" s="5">
        <f>SUM(D6:D23)</f>
        <v>81288912</v>
      </c>
      <c r="E25" s="5">
        <f>SUM(E6:E23)</f>
        <v>23496122.299999997</v>
      </c>
      <c r="F25" s="5">
        <f>SUM(F6:F23)</f>
        <v>10811591.83</v>
      </c>
      <c r="G25" s="5">
        <f>SUM(G6:G24)</f>
        <v>1202821636.3900003</v>
      </c>
      <c r="H25" s="5">
        <v>1158712884</v>
      </c>
      <c r="I25" s="4" t="s">
        <v>51</v>
      </c>
      <c r="J25" s="4" t="s">
        <v>52</v>
      </c>
      <c r="K25" s="9">
        <f>H25-G25</f>
        <v>-44108752.390000343</v>
      </c>
    </row>
  </sheetData>
  <mergeCells count="15">
    <mergeCell ref="A1:K1"/>
    <mergeCell ref="A3:A5"/>
    <mergeCell ref="B23:B24"/>
    <mergeCell ref="K4:K5"/>
    <mergeCell ref="A23:A24"/>
    <mergeCell ref="G3:K3"/>
    <mergeCell ref="H4:H5"/>
    <mergeCell ref="I4:I5"/>
    <mergeCell ref="J4:J5"/>
    <mergeCell ref="G23:G24"/>
    <mergeCell ref="H23:H24"/>
    <mergeCell ref="I23:I24"/>
    <mergeCell ref="J23:J24"/>
    <mergeCell ref="G4:G5"/>
    <mergeCell ref="B4:B5"/>
  </mergeCells>
  <pageMargins left="0.7" right="0.24" top="0.75" bottom="0.25" header="0.3" footer="0.3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</dc:creator>
  <cp:lastModifiedBy>ФУ АЧМР</cp:lastModifiedBy>
  <cp:lastPrinted>2020-12-01T04:40:45Z</cp:lastPrinted>
  <dcterms:created xsi:type="dcterms:W3CDTF">2020-11-25T01:21:25Z</dcterms:created>
  <dcterms:modified xsi:type="dcterms:W3CDTF">2020-12-01T04:41:04Z</dcterms:modified>
</cp:coreProperties>
</file>